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30720" windowHeight="13572" tabRatio="600" firstSheet="0" activeTab="0" autoFilterDateGrouping="1"/>
  </bookViews>
  <sheets>
    <sheet name="Stavmat" sheetId="1" state="visible" r:id="rId1"/>
    <sheet name="Rabatový list - Pevné ceny" sheetId="2" state="visible" r:id="rId2"/>
  </sheets>
  <definedNames>
    <definedName name="_xlnm._FilterDatabase" localSheetId="0" hidden="1">'Stavmat'!$A$4:$AQ$4942</definedName>
    <definedName name="_xlnm._FilterDatabase" localSheetId="1" hidden="1">'Rabatový list - Pevné ceny'!$A$5:$Q$5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0.000%"/>
    <numFmt numFmtId="165" formatCode="000"/>
  </numFmts>
  <fonts count="48">
    <font>
      <name val="Calibri"/>
      <charset val="238"/>
      <family val="2"/>
      <color theme="1"/>
      <sz val="11"/>
      <scheme val="minor"/>
    </font>
    <font>
      <name val="Arial CE"/>
      <charset val="238"/>
      <b val="1"/>
      <sz val="10"/>
    </font>
    <font>
      <name val="Arial CE"/>
      <charset val="238"/>
      <b val="1"/>
      <color theme="0"/>
      <sz val="15"/>
    </font>
    <font>
      <name val="Arial CE"/>
      <charset val="238"/>
      <b val="1"/>
      <color theme="0"/>
      <sz val="14"/>
    </font>
    <font>
      <name val="Arial CE"/>
      <charset val="238"/>
      <b val="1"/>
      <color rgb="FFFF0000"/>
      <sz val="11"/>
    </font>
    <font>
      <name val="Arial CE"/>
      <charset val="238"/>
      <b val="1"/>
      <color rgb="FFFF0000"/>
      <sz val="10"/>
    </font>
    <font>
      <name val="Arial CE"/>
      <charset val="238"/>
      <b val="1"/>
      <color theme="1"/>
      <sz val="10"/>
    </font>
    <font>
      <name val="Arial CE"/>
      <charset val="238"/>
      <color theme="1"/>
      <sz val="11"/>
    </font>
    <font>
      <name val="Arial CE"/>
      <charset val="238"/>
      <color theme="1"/>
      <sz val="10"/>
    </font>
    <font>
      <name val="Calibri"/>
      <charset val="238"/>
      <family val="2"/>
      <b val="1"/>
      <color theme="0"/>
      <sz val="11"/>
      <scheme val="minor"/>
    </font>
    <font>
      <name val="Calibri"/>
      <charset val="238"/>
      <family val="2"/>
      <color theme="4" tint="-0.249977111117893"/>
      <sz val="11"/>
      <scheme val="minor"/>
    </font>
    <font>
      <name val="Calibri"/>
      <charset val="238"/>
      <family val="2"/>
      <i val="1"/>
      <color rgb="FFC00000"/>
      <sz val="11"/>
      <scheme val="minor"/>
    </font>
    <font>
      <name val="Calibri"/>
      <charset val="238"/>
      <family val="2"/>
      <b val="1"/>
      <i val="1"/>
      <color theme="6" tint="-0.249977111117893"/>
      <sz val="11"/>
      <scheme val="minor"/>
    </font>
    <font>
      <name val="Calibri"/>
      <charset val="238"/>
      <family val="2"/>
      <b val="1"/>
      <color rgb="FFC00000"/>
      <sz val="11"/>
      <scheme val="minor"/>
    </font>
    <font>
      <name val="Arial CE"/>
      <charset val="238"/>
      <b val="1"/>
      <color theme="0"/>
      <sz val="10"/>
    </font>
    <font>
      <name val="Arial CE"/>
      <charset val="238"/>
      <b val="1"/>
      <color theme="0" tint="-0.0499893185216834"/>
      <sz val="10"/>
    </font>
    <font>
      <name val="Calibri"/>
      <charset val="238"/>
      <family val="2"/>
      <b val="1"/>
      <color theme="0"/>
      <sz val="10"/>
      <scheme val="minor"/>
    </font>
    <font>
      <name val="Arial CE"/>
      <charset val="238"/>
      <b val="1"/>
      <color rgb="FFFFFF00"/>
      <sz val="14"/>
    </font>
    <font>
      <name val="Arial CE"/>
      <charset val="238"/>
      <b val="1"/>
      <color theme="2" tint="-0.749992370372631"/>
      <sz val="10"/>
    </font>
    <font>
      <name val="Arial CE"/>
      <charset val="238"/>
      <b val="1"/>
      <color theme="2"/>
      <sz val="11"/>
    </font>
    <font>
      <name val="Arial CE"/>
      <charset val="238"/>
      <b val="1"/>
      <color theme="2"/>
      <sz val="10"/>
    </font>
    <font>
      <name val="Calibri"/>
      <charset val="238"/>
      <family val="2"/>
      <b val="1"/>
      <color theme="2" tint="-0.499984740745262"/>
      <sz val="11"/>
      <scheme val="minor"/>
    </font>
    <font>
      <name val="Calibri"/>
      <charset val="238"/>
      <family val="2"/>
      <b val="1"/>
      <i val="1"/>
      <color theme="2" tint="-0.749992370372631"/>
      <sz val="11"/>
      <scheme val="minor"/>
    </font>
    <font>
      <name val="Arial CE"/>
      <charset val="238"/>
      <b val="1"/>
      <color theme="0" tint="-0.499984740745262"/>
      <sz val="11"/>
    </font>
    <font>
      <name val="Calibri"/>
      <charset val="238"/>
      <family val="2"/>
      <b val="1"/>
      <i val="1"/>
      <color theme="1"/>
      <sz val="11"/>
      <scheme val="minor"/>
    </font>
    <font>
      <name val="Arial CE"/>
      <charset val="238"/>
      <sz val="10"/>
    </font>
    <font>
      <name val="Arial CE"/>
      <charset val="238"/>
      <color theme="4" tint="-0.249977111117893"/>
      <sz val="10"/>
    </font>
    <font>
      <name val="Arial CE"/>
      <charset val="238"/>
      <i val="1"/>
      <color theme="1"/>
      <sz val="10"/>
    </font>
    <font>
      <name val="Arial CE"/>
      <charset val="238"/>
      <b val="1"/>
      <color theme="7" tint="0.7999816888943144"/>
      <sz val="10"/>
    </font>
    <font>
      <name val="Arial CE"/>
      <charset val="238"/>
      <b val="1"/>
      <i val="1"/>
      <color theme="1"/>
      <sz val="10"/>
    </font>
    <font>
      <name val="Calibri"/>
      <charset val="238"/>
      <family val="2"/>
      <color theme="1"/>
      <sz val="11"/>
      <scheme val="minor"/>
    </font>
    <font>
      <name val="Arial CE"/>
      <charset val="238"/>
      <b val="1"/>
      <i val="1"/>
      <color theme="0"/>
      <sz val="10"/>
    </font>
    <font>
      <name val="Calibri"/>
      <charset val="238"/>
      <family val="2"/>
      <b val="1"/>
      <i val="1"/>
      <color rgb="FFFF0000"/>
      <sz val="11"/>
      <scheme val="minor"/>
    </font>
    <font>
      <name val="Calibri"/>
      <charset val="238"/>
      <family val="2"/>
      <b val="1"/>
      <color theme="8" tint="-0.499984740745262"/>
      <sz val="11"/>
      <scheme val="minor"/>
    </font>
    <font>
      <name val="Calibri"/>
      <charset val="238"/>
      <family val="2"/>
      <b val="1"/>
      <i val="1"/>
      <color theme="8" tint="-0.499984740745262"/>
      <sz val="11"/>
      <scheme val="minor"/>
    </font>
    <font>
      <name val="Arial CE"/>
      <charset val="238"/>
      <b val="1"/>
      <color rgb="FFFFFF00"/>
      <sz val="10"/>
    </font>
    <font>
      <name val="Arial CE"/>
      <charset val="238"/>
      <b val="1"/>
      <color theme="7" tint="0.3999755851924192"/>
      <sz val="10"/>
    </font>
    <font>
      <name val="Arial CE"/>
      <charset val="238"/>
      <b val="1"/>
      <color rgb="FFA9D08E"/>
      <sz val="10"/>
    </font>
    <font>
      <name val="Calibri"/>
      <charset val="238"/>
      <family val="2"/>
      <b val="1"/>
      <color rgb="FFFFFF00"/>
      <sz val="11"/>
      <scheme val="minor"/>
    </font>
    <font>
      <name val="Arial CE"/>
      <charset val="238"/>
      <b val="1"/>
      <color rgb="FFFF0000"/>
      <sz val="10.5"/>
    </font>
    <font>
      <name val="Arial CE"/>
      <charset val="238"/>
      <b val="1"/>
      <color theme="3" tint="0.5999938962981048"/>
      <sz val="8"/>
    </font>
    <font>
      <name val="Arial CE"/>
      <charset val="238"/>
      <b val="1"/>
      <color theme="0" tint="-0.499984740745262"/>
      <sz val="10"/>
    </font>
    <font>
      <name val="Calibri"/>
      <charset val="238"/>
      <family val="2"/>
      <sz val="11"/>
      <scheme val="minor"/>
    </font>
    <font>
      <name val="Calibri"/>
      <charset val="238"/>
      <family val="2"/>
      <b val="1"/>
      <sz val="11"/>
      <scheme val="minor"/>
    </font>
    <font>
      <name val="Calibri"/>
      <charset val="238"/>
      <family val="2"/>
      <i val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Calibri"/>
      <charset val="238"/>
      <family val="2"/>
      <color rgb="FFFF0000"/>
      <sz val="11"/>
      <scheme val="minor"/>
    </font>
    <font>
      <name val="Calibri"/>
      <charset val="238"/>
      <family val="2"/>
      <b val="1"/>
      <color rgb="FFFF0000"/>
      <sz val="11"/>
      <scheme val="minor"/>
    </font>
  </fonts>
  <fills count="2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  <fill>
      <gradientFill type="linear">
        <stop position="0">
          <color theme="0"/>
        </stop>
        <stop position="1">
          <color theme="2"/>
        </stop>
      </gradientFill>
    </fill>
    <fill>
      <patternFill patternType="solid">
        <fgColor rgb="FFE20000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5" tint="-0.249977111117893"/>
        <bgColor indexed="64"/>
      </patternFill>
    </fill>
    <fill>
      <gradientFill type="linear" degree="180">
        <stop position="0">
          <color rgb="FFE20000"/>
        </stop>
        <stop position="1">
          <color theme="6" tint="-0.2509842219306009"/>
        </stop>
      </gradientFill>
    </fill>
    <fill>
      <patternFill patternType="solid">
        <fgColor theme="8" tint="0.399975585192419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/>
        <bgColor indexed="64"/>
      </patternFill>
    </fill>
    <fill>
      <gradientFill type="linear" degree="90">
        <stop position="0">
          <color rgb="FFC00000"/>
        </stop>
        <stop position="1">
          <color theme="4" tint="0.4000061037018952"/>
        </stop>
      </gradientFill>
    </fill>
    <fill>
      <gradientFill type="linear" degree="90">
        <stop position="0">
          <color rgb="FFC00000"/>
        </stop>
        <stop position="1">
          <color theme="9" tint="0.5999938962981048"/>
        </stop>
      </gradientFill>
    </fill>
    <fill>
      <gradientFill type="linear" degree="270">
        <stop position="0">
          <color theme="5" tint="0.4000061037018952"/>
        </stop>
        <stop position="1">
          <color rgb="FFC00000"/>
        </stop>
      </gradientFill>
    </fill>
    <fill>
      <patternFill patternType="solid">
        <fgColor theme="7" tint="0.3999755851924192"/>
        <bgColor indexed="64"/>
      </patternFill>
    </fill>
    <fill>
      <patternFill patternType="solid">
        <fgColor theme="9" tint="0.7999816888943144"/>
        <bgColor indexed="64"/>
      </patternFill>
    </fill>
  </fills>
  <borders count="2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8"/>
      </left>
      <right style="thin">
        <color theme="0" tint="-0.3499862666707358"/>
      </right>
      <top style="hair">
        <color theme="0" tint="-0.3499862666707358"/>
      </top>
      <bottom style="hair">
        <color theme="0" tint="-0.3499862666707358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7" tint="0.3999450666829432"/>
      </left>
      <right style="medium">
        <color theme="7" tint="0.3999450666829432"/>
      </right>
      <top style="thin">
        <color theme="0"/>
      </top>
      <bottom/>
      <diagonal/>
    </border>
    <border>
      <left style="thin">
        <color theme="0" tint="-0.3499862666707358"/>
      </left>
      <right/>
      <top style="hair">
        <color theme="0" tint="-0.3499862666707358"/>
      </top>
      <bottom style="hair">
        <color theme="0" tint="-0.3499862666707358"/>
      </bottom>
      <diagonal/>
    </border>
    <border>
      <left/>
      <right style="thin">
        <color theme="0" tint="-0.3499862666707358"/>
      </right>
      <top style="hair">
        <color theme="0" tint="-0.3499862666707358"/>
      </top>
      <bottom style="hair">
        <color theme="0" tint="-0.3499862666707358"/>
      </bottom>
      <diagonal/>
    </border>
    <border>
      <left style="medium">
        <color theme="7" tint="0.3999450666829432"/>
      </left>
      <right style="medium">
        <color theme="7" tint="0.3999450666829432"/>
      </right>
      <top style="hair">
        <color theme="0" tint="-0.3499862666707358"/>
      </top>
      <bottom style="hair">
        <color theme="0" tint="-0.3499862666707358"/>
      </bottom>
      <diagonal/>
    </border>
    <border>
      <left/>
      <right/>
      <top style="thin">
        <color theme="0"/>
      </top>
      <bottom/>
      <diagonal/>
    </border>
    <border>
      <left/>
      <right/>
      <top style="hair">
        <color theme="0" tint="-0.3499862666707358"/>
      </top>
      <bottom style="hair">
        <color theme="0" tint="-0.3499862666707358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2">
    <xf numFmtId="0" fontId="30" fillId="0" borderId="0"/>
    <xf numFmtId="9" fontId="30" fillId="0" borderId="0"/>
  </cellStyleXfs>
  <cellXfs count="174">
    <xf numFmtId="0" fontId="0" fillId="0" borderId="0" pivotButton="0" quotePrefix="0" xfId="0"/>
    <xf numFmtId="0" fontId="1" fillId="2" borderId="0" applyAlignment="1" applyProtection="1" pivotButton="0" quotePrefix="0" xfId="0">
      <alignment horizontal="center" vertical="center" textRotation="90" wrapText="1"/>
      <protection locked="0" hidden="0"/>
    </xf>
    <xf numFmtId="1" fontId="5" fillId="2" borderId="0" applyAlignment="1" applyProtection="1" pivotButton="0" quotePrefix="0" xfId="0">
      <alignment horizontal="center" vertical="center"/>
      <protection locked="0" hidden="0"/>
    </xf>
    <xf numFmtId="1" fontId="1" fillId="2" borderId="0" applyAlignment="1" applyProtection="1" pivotButton="0" quotePrefix="0" xfId="0">
      <alignment horizontal="center" vertical="center" textRotation="90" wrapText="1"/>
      <protection locked="0" hidden="0"/>
    </xf>
    <xf numFmtId="0" fontId="7" fillId="2" borderId="0" applyAlignment="1" applyProtection="1" pivotButton="0" quotePrefix="0" xfId="0">
      <alignment horizontal="center"/>
      <protection locked="0" hidden="0"/>
    </xf>
    <xf numFmtId="0" fontId="7" fillId="2" borderId="0" applyProtection="1" pivotButton="0" quotePrefix="0" xfId="0">
      <protection locked="0" hidden="0"/>
    </xf>
    <xf numFmtId="0" fontId="5" fillId="2" borderId="0" applyAlignment="1" applyProtection="1" pivotButton="0" quotePrefix="0" xfId="0">
      <alignment horizontal="center" vertical="center"/>
      <protection locked="0" hidden="0"/>
    </xf>
    <xf numFmtId="10" fontId="1" fillId="2" borderId="0" applyAlignment="1" applyProtection="1" pivotButton="0" quotePrefix="0" xfId="0">
      <alignment horizontal="center" vertical="center" textRotation="90" wrapText="1"/>
      <protection locked="0" hidden="0"/>
    </xf>
    <xf numFmtId="0" fontId="8" fillId="0" borderId="0" applyAlignment="1" applyProtection="1" pivotButton="0" quotePrefix="0" xfId="0">
      <alignment horizontal="left"/>
      <protection locked="0" hidden="0"/>
    </xf>
    <xf numFmtId="0" fontId="8" fillId="0" borderId="0" applyProtection="1" pivotButton="0" quotePrefix="0" xfId="0">
      <protection locked="0" hidden="0"/>
    </xf>
    <xf numFmtId="0" fontId="8" fillId="0" borderId="0" applyAlignment="1" applyProtection="1" pivotButton="0" quotePrefix="0" xfId="0">
      <alignment horizontal="center"/>
      <protection locked="0" hidden="0"/>
    </xf>
    <xf numFmtId="2" fontId="8" fillId="0" borderId="0" applyAlignment="1" applyProtection="1" pivotButton="0" quotePrefix="0" xfId="0">
      <alignment horizontal="right"/>
      <protection locked="0" hidden="0"/>
    </xf>
    <xf numFmtId="0" fontId="6" fillId="0" borderId="0" applyAlignment="1" applyProtection="1" pivotButton="0" quotePrefix="0" xfId="0">
      <alignment horizontal="center"/>
      <protection locked="0" hidden="0"/>
    </xf>
    <xf numFmtId="1" fontId="8" fillId="0" borderId="0" applyAlignment="1" applyProtection="1" pivotButton="0" quotePrefix="0" xfId="0">
      <alignment horizontal="center"/>
      <protection locked="0" hidden="0"/>
    </xf>
    <xf numFmtId="0" fontId="0" fillId="0" borderId="9" applyAlignment="1" pivotButton="0" quotePrefix="0" xfId="0">
      <alignment shrinkToFit="1"/>
    </xf>
    <xf numFmtId="0" fontId="0" fillId="0" borderId="9" pivotButton="0" quotePrefix="0" xfId="0"/>
    <xf numFmtId="2" fontId="0" fillId="0" borderId="9" pivotButton="0" quotePrefix="0" xfId="0"/>
    <xf numFmtId="0" fontId="0" fillId="2" borderId="0" applyAlignment="1" pivotButton="0" quotePrefix="0" xfId="0">
      <alignment shrinkToFit="1"/>
    </xf>
    <xf numFmtId="0" fontId="0" fillId="2" borderId="0" pivotButton="0" quotePrefix="0" xfId="0"/>
    <xf numFmtId="2" fontId="0" fillId="2" borderId="0" pivotButton="0" quotePrefix="0" xfId="0"/>
    <xf numFmtId="0" fontId="13" fillId="2" borderId="0" applyAlignment="1" pivotButton="0" quotePrefix="0" xfId="0">
      <alignment horizontal="left" indent="3"/>
    </xf>
    <xf numFmtId="1" fontId="15" fillId="3" borderId="7" applyAlignment="1" applyProtection="1" pivotButton="0" quotePrefix="0" xfId="0">
      <alignment horizontal="center" vertical="center"/>
      <protection locked="0" hidden="0"/>
    </xf>
    <xf numFmtId="0" fontId="15" fillId="3" borderId="8" applyAlignment="1" applyProtection="1" pivotButton="0" quotePrefix="0" xfId="0">
      <alignment horizontal="center" vertical="center" wrapText="1"/>
      <protection locked="0" hidden="0"/>
    </xf>
    <xf numFmtId="1" fontId="19" fillId="3" borderId="6" applyAlignment="1" applyProtection="1" pivotButton="0" quotePrefix="0" xfId="0">
      <alignment horizontal="left" vertical="center" indent="1"/>
      <protection locked="0" hidden="0"/>
    </xf>
    <xf numFmtId="0" fontId="9" fillId="3" borderId="0" applyAlignment="1" pivotButton="0" quotePrefix="0" xfId="0">
      <alignment horizontal="left" vertical="center" shrinkToFit="1"/>
    </xf>
    <xf numFmtId="2" fontId="9" fillId="8" borderId="0" applyAlignment="1" pivotButton="0" quotePrefix="0" xfId="0">
      <alignment horizontal="center" vertical="center" wrapText="1"/>
    </xf>
    <xf numFmtId="2" fontId="9" fillId="4" borderId="0" applyAlignment="1" pivotButton="0" quotePrefix="0" xfId="0">
      <alignment horizontal="center" vertical="center" wrapText="1"/>
    </xf>
    <xf numFmtId="0" fontId="10" fillId="0" borderId="10" applyAlignment="1" pivotButton="0" quotePrefix="0" xfId="0">
      <alignment horizontal="center"/>
    </xf>
    <xf numFmtId="0" fontId="10" fillId="0" borderId="10" applyAlignment="1" pivotButton="0" quotePrefix="0" xfId="0">
      <alignment shrinkToFit="1"/>
    </xf>
    <xf numFmtId="0" fontId="0" fillId="0" borderId="10" pivotButton="0" quotePrefix="0" xfId="0"/>
    <xf numFmtId="0" fontId="10" fillId="0" borderId="10" pivotButton="0" quotePrefix="0" xfId="0"/>
    <xf numFmtId="2" fontId="10" fillId="0" borderId="10" pivotButton="0" quotePrefix="0" xfId="0"/>
    <xf numFmtId="0" fontId="0" fillId="0" borderId="10" applyAlignment="1" pivotButton="0" quotePrefix="0" xfId="0">
      <alignment shrinkToFit="1"/>
    </xf>
    <xf numFmtId="0" fontId="9" fillId="7" borderId="0" applyAlignment="1" pivotButton="0" quotePrefix="0" xfId="0">
      <alignment horizontal="center" vertical="center"/>
    </xf>
    <xf numFmtId="0" fontId="16" fillId="7" borderId="11" applyAlignment="1" pivotButton="0" quotePrefix="0" xfId="0">
      <alignment vertical="center" textRotation="90" wrapText="1" shrinkToFit="1"/>
    </xf>
    <xf numFmtId="0" fontId="9" fillId="7" borderId="12" applyAlignment="1" pivotButton="0" quotePrefix="0" xfId="0">
      <alignment horizontal="left" vertical="center" indent="1"/>
    </xf>
    <xf numFmtId="0" fontId="9" fillId="3" borderId="11" applyAlignment="1" pivotButton="0" quotePrefix="0" xfId="0">
      <alignment horizontal="center" vertical="center" wrapText="1"/>
    </xf>
    <xf numFmtId="0" fontId="21" fillId="2" borderId="0" applyAlignment="1" pivotButton="0" quotePrefix="0" xfId="0">
      <alignment horizontal="left" indent="3"/>
    </xf>
    <xf numFmtId="14" fontId="17" fillId="3" borderId="3" applyAlignment="1" applyProtection="1" pivotButton="0" quotePrefix="0" xfId="0">
      <alignment horizontal="center" vertical="center" shrinkToFit="1"/>
      <protection locked="0" hidden="0"/>
    </xf>
    <xf numFmtId="0" fontId="2" fillId="10" borderId="1" applyAlignment="1" applyProtection="1" pivotButton="0" quotePrefix="0" xfId="0">
      <alignment horizontal="left" vertical="center" indent="1"/>
      <protection locked="0" hidden="0"/>
    </xf>
    <xf numFmtId="0" fontId="3" fillId="10" borderId="1" applyAlignment="1" applyProtection="1" pivotButton="0" quotePrefix="0" xfId="0">
      <alignment horizontal="center" vertical="center"/>
      <protection locked="0" hidden="0"/>
    </xf>
    <xf numFmtId="0" fontId="3" fillId="11" borderId="2" applyAlignment="1" applyProtection="1" pivotButton="0" quotePrefix="0" xfId="0">
      <alignment horizontal="center" vertical="center"/>
      <protection locked="0" hidden="0"/>
    </xf>
    <xf numFmtId="0" fontId="23" fillId="2" borderId="0" applyAlignment="1" applyProtection="1" pivotButton="0" quotePrefix="0" xfId="0">
      <alignment horizontal="left" vertical="center" indent="1"/>
      <protection locked="0" hidden="0"/>
    </xf>
    <xf numFmtId="0" fontId="24" fillId="0" borderId="0" pivotButton="0" quotePrefix="0" xfId="0"/>
    <xf numFmtId="2" fontId="15" fillId="3" borderId="7" applyAlignment="1" applyProtection="1" pivotButton="0" quotePrefix="0" xfId="0">
      <alignment horizontal="center" vertical="center"/>
      <protection locked="0" hidden="0"/>
    </xf>
    <xf numFmtId="2" fontId="1" fillId="2" borderId="0" applyAlignment="1" applyProtection="1" pivotButton="0" quotePrefix="0" xfId="0">
      <alignment horizontal="center" vertical="center" textRotation="90" wrapText="1"/>
      <protection locked="0" hidden="0"/>
    </xf>
    <xf numFmtId="0" fontId="25" fillId="0" borderId="0" applyProtection="1" pivotButton="0" quotePrefix="0" xfId="0">
      <protection locked="0" hidden="0"/>
    </xf>
    <xf numFmtId="164" fontId="15" fillId="3" borderId="7" applyAlignment="1" applyProtection="1" pivotButton="0" quotePrefix="0" xfId="0">
      <alignment horizontal="center" vertical="center"/>
      <protection locked="0" hidden="0"/>
    </xf>
    <xf numFmtId="164" fontId="8" fillId="0" borderId="0" applyAlignment="1" applyProtection="1" pivotButton="0" quotePrefix="0" xfId="0">
      <alignment horizontal="center"/>
      <protection locked="0" hidden="0"/>
    </xf>
    <xf numFmtId="0" fontId="18" fillId="9" borderId="13" applyAlignment="1" applyProtection="1" pivotButton="0" quotePrefix="0" xfId="0">
      <alignment horizontal="left" vertical="center" wrapText="1" indent="3"/>
      <protection locked="0" hidden="0"/>
    </xf>
    <xf numFmtId="165" fontId="18" fillId="5" borderId="13" applyAlignment="1" applyProtection="1" pivotButton="0" quotePrefix="0" xfId="0">
      <alignment horizontal="center" vertical="center" textRotation="90" wrapText="1"/>
      <protection locked="0" hidden="0"/>
    </xf>
    <xf numFmtId="165" fontId="18" fillId="5" borderId="13" applyAlignment="1" applyProtection="1" pivotButton="0" quotePrefix="0" xfId="0">
      <alignment horizontal="center" vertical="center" wrapText="1"/>
      <protection locked="0" hidden="0"/>
    </xf>
    <xf numFmtId="1" fontId="18" fillId="5" borderId="13" applyAlignment="1" applyProtection="1" pivotButton="0" quotePrefix="0" xfId="0">
      <alignment horizontal="center" vertical="center" wrapText="1"/>
      <protection locked="0" hidden="0"/>
    </xf>
    <xf numFmtId="0" fontId="18" fillId="5" borderId="13" applyAlignment="1" applyProtection="1" pivotButton="0" quotePrefix="0" xfId="0">
      <alignment horizontal="center" vertical="center" textRotation="90" wrapText="1"/>
      <protection locked="0" hidden="0"/>
    </xf>
    <xf numFmtId="0" fontId="14" fillId="4" borderId="13" applyAlignment="1" applyProtection="1" pivotButton="0" quotePrefix="0" xfId="0">
      <alignment horizontal="center" vertical="center" textRotation="90" wrapText="1"/>
      <protection locked="0" hidden="0"/>
    </xf>
    <xf numFmtId="0" fontId="14" fillId="6" borderId="13" applyAlignment="1" applyProtection="1" pivotButton="0" quotePrefix="0" xfId="0">
      <alignment horizontal="center" vertical="center" textRotation="90" wrapText="1"/>
      <protection locked="0" hidden="0"/>
    </xf>
    <xf numFmtId="0" fontId="14" fillId="8" borderId="13" applyAlignment="1" applyProtection="1" pivotButton="0" quotePrefix="0" xfId="0">
      <alignment horizontal="center" vertical="center" textRotation="90" wrapText="1"/>
      <protection locked="0" hidden="0"/>
    </xf>
    <xf numFmtId="0" fontId="20" fillId="3" borderId="13" applyAlignment="1" applyProtection="1" pivotButton="0" quotePrefix="0" xfId="0">
      <alignment horizontal="center" vertical="center" textRotation="90" wrapText="1"/>
      <protection locked="0" hidden="0"/>
    </xf>
    <xf numFmtId="0" fontId="8" fillId="2" borderId="0" applyAlignment="1" applyProtection="1" pivotButton="0" quotePrefix="0" xfId="0">
      <alignment horizontal="center"/>
      <protection locked="0" hidden="0"/>
    </xf>
    <xf numFmtId="2" fontId="8" fillId="2" borderId="0" applyAlignment="1" applyProtection="1" pivotButton="0" quotePrefix="0" xfId="0">
      <alignment horizontal="right"/>
      <protection locked="0" hidden="0"/>
    </xf>
    <xf numFmtId="164" fontId="8" fillId="2" borderId="0" applyAlignment="1" applyProtection="1" pivotButton="0" quotePrefix="0" xfId="0">
      <alignment horizontal="center"/>
      <protection locked="0" hidden="0"/>
    </xf>
    <xf numFmtId="0" fontId="6" fillId="2" borderId="0" applyAlignment="1" applyProtection="1" pivotButton="0" quotePrefix="0" xfId="0">
      <alignment horizontal="center"/>
      <protection locked="0" hidden="0"/>
    </xf>
    <xf numFmtId="49" fontId="6" fillId="0" borderId="14" applyAlignment="1" applyProtection="1" pivotButton="0" quotePrefix="0" xfId="0">
      <alignment horizontal="center" vertical="center"/>
      <protection locked="0" hidden="0"/>
    </xf>
    <xf numFmtId="2" fontId="8" fillId="0" borderId="14" applyAlignment="1" pivotButton="0" quotePrefix="0" xfId="0">
      <alignment horizontal="right" vertical="center" shrinkToFit="1"/>
    </xf>
    <xf numFmtId="1" fontId="8" fillId="0" borderId="14" applyAlignment="1" pivotButton="0" quotePrefix="0" xfId="0">
      <alignment horizontal="center" vertical="center" shrinkToFit="1"/>
    </xf>
    <xf numFmtId="2" fontId="6" fillId="0" borderId="0" applyAlignment="1" applyProtection="1" pivotButton="0" quotePrefix="0" xfId="0">
      <alignment horizontal="right"/>
      <protection locked="0" hidden="0"/>
    </xf>
    <xf numFmtId="0" fontId="20" fillId="3" borderId="15" applyAlignment="1" applyProtection="1" pivotButton="0" quotePrefix="0" xfId="0">
      <alignment horizontal="center" vertical="center" textRotation="90" wrapText="1"/>
      <protection locked="0" hidden="0"/>
    </xf>
    <xf numFmtId="164" fontId="8" fillId="0" borderId="17" applyAlignment="1" pivotButton="0" quotePrefix="0" xfId="0">
      <alignment horizontal="center" vertical="center" shrinkToFit="1"/>
    </xf>
    <xf numFmtId="2" fontId="6" fillId="2" borderId="0" applyAlignment="1" applyProtection="1" pivotButton="0" quotePrefix="0" xfId="0">
      <alignment horizontal="right"/>
      <protection locked="0" hidden="0"/>
    </xf>
    <xf numFmtId="2" fontId="6" fillId="12" borderId="19" applyAlignment="1" applyProtection="1" pivotButton="0" quotePrefix="0" xfId="0">
      <alignment horizontal="right" shrinkToFit="1"/>
      <protection locked="0" hidden="0"/>
    </xf>
    <xf numFmtId="164" fontId="27" fillId="0" borderId="21" applyAlignment="1" pivotButton="0" quotePrefix="0" xfId="0">
      <alignment horizontal="center" vertical="center" shrinkToFit="1"/>
    </xf>
    <xf numFmtId="164" fontId="27" fillId="2" borderId="0" applyAlignment="1" applyProtection="1" pivotButton="0" quotePrefix="0" xfId="0">
      <alignment horizontal="center" shrinkToFit="1"/>
      <protection locked="0" hidden="0"/>
    </xf>
    <xf numFmtId="2" fontId="28" fillId="13" borderId="13" applyAlignment="1" applyProtection="1" pivotButton="0" quotePrefix="0" xfId="0">
      <alignment horizontal="center" vertical="center" textRotation="90" wrapText="1"/>
      <protection locked="0" hidden="0"/>
    </xf>
    <xf numFmtId="2" fontId="8" fillId="0" borderId="14" applyAlignment="1" pivotButton="0" quotePrefix="0" xfId="0">
      <alignment horizontal="center" vertical="center" shrinkToFit="1"/>
    </xf>
    <xf numFmtId="2" fontId="8" fillId="0" borderId="0" applyAlignment="1" applyProtection="1" pivotButton="0" quotePrefix="0" xfId="0">
      <alignment horizontal="center"/>
      <protection locked="0" hidden="0"/>
    </xf>
    <xf numFmtId="2" fontId="29" fillId="0" borderId="0" applyAlignment="1" applyProtection="1" pivotButton="0" quotePrefix="0" xfId="0">
      <alignment horizontal="center" shrinkToFit="1"/>
      <protection locked="0" hidden="0"/>
    </xf>
    <xf numFmtId="2" fontId="6" fillId="0" borderId="14" applyAlignment="1" pivotButton="0" quotePrefix="0" xfId="0">
      <alignment horizontal="right" vertical="center" shrinkToFit="1"/>
    </xf>
    <xf numFmtId="0" fontId="8" fillId="0" borderId="14" applyAlignment="1" pivotButton="0" quotePrefix="0" xfId="0">
      <alignment horizontal="center" vertical="center" shrinkToFit="1"/>
    </xf>
    <xf numFmtId="0" fontId="8" fillId="0" borderId="18" applyAlignment="1" pivotButton="0" quotePrefix="0" xfId="0">
      <alignment horizontal="center" vertical="center" shrinkToFit="1"/>
    </xf>
    <xf numFmtId="165" fontId="8" fillId="0" borderId="14" applyAlignment="1" applyProtection="1" pivotButton="0" quotePrefix="0" xfId="0">
      <alignment horizontal="center" vertical="center" shrinkToFit="1"/>
      <protection locked="0" hidden="0"/>
    </xf>
    <xf numFmtId="1" fontId="8" fillId="0" borderId="14" applyAlignment="1" applyProtection="1" pivotButton="0" quotePrefix="0" xfId="0">
      <alignment horizontal="center" vertical="center" shrinkToFit="1"/>
      <protection locked="0" hidden="0"/>
    </xf>
    <xf numFmtId="0" fontId="8" fillId="0" borderId="14" applyAlignment="1" applyProtection="1" pivotButton="0" quotePrefix="0" xfId="0">
      <alignment horizontal="center" vertical="center" shrinkToFit="1"/>
      <protection locked="0" hidden="0"/>
    </xf>
    <xf numFmtId="0" fontId="6" fillId="0" borderId="14" applyAlignment="1" applyProtection="1" pivotButton="0" quotePrefix="0" xfId="0">
      <alignment horizontal="center" vertical="center" shrinkToFit="1"/>
      <protection locked="0" hidden="0"/>
    </xf>
    <xf numFmtId="14" fontId="8" fillId="0" borderId="14" applyAlignment="1" applyProtection="1" pivotButton="0" quotePrefix="0" xfId="0">
      <alignment horizontal="center" vertical="center" shrinkToFit="1"/>
      <protection locked="0" hidden="0"/>
    </xf>
    <xf numFmtId="0" fontId="8" fillId="0" borderId="14" applyAlignment="1" applyProtection="1" pivotButton="0" quotePrefix="0" xfId="0">
      <alignment horizontal="left" vertical="center" shrinkToFit="1"/>
      <protection locked="0" hidden="0"/>
    </xf>
    <xf numFmtId="0" fontId="0" fillId="2" borderId="0" applyAlignment="1" applyProtection="1" pivotButton="0" quotePrefix="0" xfId="0">
      <alignment shrinkToFit="1"/>
      <protection locked="0" hidden="0"/>
    </xf>
    <xf numFmtId="0" fontId="8" fillId="2" borderId="0" applyAlignment="1" applyProtection="1" pivotButton="0" quotePrefix="0" xfId="0">
      <alignment shrinkToFit="1"/>
      <protection locked="0" hidden="0"/>
    </xf>
    <xf numFmtId="0" fontId="0" fillId="2" borderId="0" applyAlignment="1" applyProtection="1" pivotButton="0" quotePrefix="0" xfId="0">
      <alignment horizontal="right" shrinkToFit="1"/>
      <protection locked="0" hidden="0"/>
    </xf>
    <xf numFmtId="1" fontId="8" fillId="2" borderId="0" applyAlignment="1" applyProtection="1" pivotButton="0" quotePrefix="0" xfId="0">
      <alignment horizontal="center" shrinkToFit="1"/>
      <protection locked="0" hidden="0"/>
    </xf>
    <xf numFmtId="0" fontId="8" fillId="2" borderId="0" applyAlignment="1" applyProtection="1" pivotButton="0" quotePrefix="0" xfId="0">
      <alignment horizontal="center" shrinkToFit="1"/>
      <protection locked="0" hidden="0"/>
    </xf>
    <xf numFmtId="4" fontId="0" fillId="2" borderId="0" applyAlignment="1" applyProtection="1" pivotButton="0" quotePrefix="0" xfId="0">
      <alignment shrinkToFit="1"/>
      <protection locked="0" hidden="0"/>
    </xf>
    <xf numFmtId="0" fontId="0" fillId="2" borderId="0" applyAlignment="1" applyProtection="1" pivotButton="0" quotePrefix="0" xfId="0">
      <alignment horizontal="center" vertical="center" shrinkToFit="1"/>
      <protection locked="0" hidden="0"/>
    </xf>
    <xf numFmtId="2" fontId="8" fillId="2" borderId="0" applyAlignment="1" applyProtection="1" pivotButton="0" quotePrefix="0" xfId="0">
      <alignment horizontal="right" shrinkToFit="1"/>
      <protection locked="0" hidden="0"/>
    </xf>
    <xf numFmtId="10" fontId="8" fillId="0" borderId="14" applyAlignment="1" pivotButton="0" quotePrefix="0" xfId="0">
      <alignment horizontal="center" vertical="center" shrinkToFit="1"/>
    </xf>
    <xf numFmtId="10" fontId="0" fillId="0" borderId="0" pivotButton="0" quotePrefix="0" xfId="0"/>
    <xf numFmtId="10" fontId="0" fillId="2" borderId="0" pivotButton="0" quotePrefix="0" xfId="0"/>
    <xf numFmtId="10" fontId="9" fillId="8" borderId="0" applyAlignment="1" pivotButton="0" quotePrefix="0" xfId="0">
      <alignment horizontal="center" vertical="center" wrapText="1"/>
    </xf>
    <xf numFmtId="10" fontId="16" fillId="6" borderId="11" applyAlignment="1" pivotButton="0" quotePrefix="0" xfId="0">
      <alignment horizontal="center" vertical="center" wrapText="1"/>
    </xf>
    <xf numFmtId="10" fontId="16" fillId="6" borderId="12" applyAlignment="1" pivotButton="0" quotePrefix="0" xfId="0">
      <alignment horizontal="center" vertical="center" wrapText="1"/>
    </xf>
    <xf numFmtId="10" fontId="16" fillId="6" borderId="0" applyAlignment="1" pivotButton="0" quotePrefix="0" xfId="0">
      <alignment horizontal="center" vertical="center" wrapText="1"/>
    </xf>
    <xf numFmtId="10" fontId="12" fillId="2" borderId="0" applyAlignment="1" pivotButton="0" quotePrefix="0" xfId="0">
      <alignment horizontal="center" vertical="center" wrapText="1"/>
    </xf>
    <xf numFmtId="10" fontId="22" fillId="2" borderId="0" applyAlignment="1" pivotButton="0" quotePrefix="0" xfId="0">
      <alignment horizontal="right" vertical="center" wrapText="1"/>
    </xf>
    <xf numFmtId="10" fontId="10" fillId="0" borderId="10" pivotButton="0" quotePrefix="0" xfId="0"/>
    <xf numFmtId="10" fontId="0" fillId="0" borderId="9" pivotButton="0" quotePrefix="0" xfId="0"/>
    <xf numFmtId="10" fontId="9" fillId="0" borderId="0" applyAlignment="1" pivotButton="0" quotePrefix="0" xfId="0">
      <alignment horizontal="center" vertical="center" wrapText="1"/>
    </xf>
    <xf numFmtId="10" fontId="22" fillId="0" borderId="0" applyAlignment="1" pivotButton="0" quotePrefix="0" xfId="0">
      <alignment horizontal="right" vertical="center" wrapText="1"/>
    </xf>
    <xf numFmtId="10" fontId="10" fillId="0" borderId="0" pivotButton="0" quotePrefix="0" xfId="0"/>
    <xf numFmtId="10" fontId="9" fillId="16" borderId="0" applyAlignment="1" pivotButton="0" quotePrefix="0" xfId="0">
      <alignment horizontal="center" vertical="center" wrapText="1"/>
    </xf>
    <xf numFmtId="10" fontId="9" fillId="17" borderId="0" applyAlignment="1" pivotButton="0" quotePrefix="0" xfId="0">
      <alignment horizontal="center" vertical="center" wrapText="1"/>
    </xf>
    <xf numFmtId="10" fontId="6" fillId="0" borderId="14" applyAlignment="1" pivotButton="0" quotePrefix="0" xfId="0">
      <alignment horizontal="center" vertical="center" shrinkToFit="1"/>
    </xf>
    <xf numFmtId="10" fontId="6" fillId="0" borderId="21" applyAlignment="1" applyProtection="1" pivotButton="0" quotePrefix="0" xfId="1">
      <alignment horizontal="right" shrinkToFit="1"/>
      <protection locked="0" hidden="0"/>
    </xf>
    <xf numFmtId="10" fontId="33" fillId="2" borderId="0" pivotButton="0" quotePrefix="0" xfId="0"/>
    <xf numFmtId="10" fontId="34" fillId="2" borderId="0" applyAlignment="1" pivotButton="0" quotePrefix="0" xfId="0">
      <alignment horizontal="right" vertical="center" wrapText="1"/>
    </xf>
    <xf numFmtId="10" fontId="33" fillId="0" borderId="10" pivotButton="0" quotePrefix="0" xfId="0"/>
    <xf numFmtId="10" fontId="33" fillId="0" borderId="9" pivotButton="0" quotePrefix="0" xfId="0"/>
    <xf numFmtId="0" fontId="36" fillId="20" borderId="13" applyAlignment="1" applyProtection="1" pivotButton="0" quotePrefix="0" xfId="0">
      <alignment horizontal="center" vertical="center" textRotation="90" wrapText="1"/>
      <protection locked="0" hidden="0"/>
    </xf>
    <xf numFmtId="0" fontId="37" fillId="8" borderId="13" applyAlignment="1" applyProtection="1" pivotButton="0" quotePrefix="0" xfId="0">
      <alignment horizontal="center" vertical="center" textRotation="90" wrapText="1"/>
      <protection locked="0" hidden="0"/>
    </xf>
    <xf numFmtId="0" fontId="15" fillId="15" borderId="13" applyAlignment="1" applyProtection="1" pivotButton="0" quotePrefix="0" xfId="0">
      <alignment horizontal="center" vertical="center" wrapText="1"/>
      <protection locked="0" hidden="0"/>
    </xf>
    <xf numFmtId="0" fontId="35" fillId="21" borderId="13" applyAlignment="1" applyProtection="1" pivotButton="0" quotePrefix="0" xfId="0">
      <alignment horizontal="center" vertical="center" textRotation="90" wrapText="1"/>
      <protection locked="0" hidden="0"/>
    </xf>
    <xf numFmtId="0" fontId="35" fillId="22" borderId="13" applyAlignment="1" applyProtection="1" pivotButton="0" quotePrefix="0" xfId="0">
      <alignment horizontal="center" vertical="center" textRotation="90" wrapText="1"/>
      <protection locked="0" hidden="0"/>
    </xf>
    <xf numFmtId="2" fontId="35" fillId="23" borderId="20" applyAlignment="1" applyProtection="1" pivotButton="0" quotePrefix="0" xfId="0">
      <alignment horizontal="center" vertical="center" textRotation="90" wrapText="1"/>
      <protection locked="0" hidden="0"/>
    </xf>
    <xf numFmtId="0" fontId="14" fillId="19" borderId="15" applyAlignment="1" applyProtection="1" pivotButton="0" quotePrefix="0" xfId="0">
      <alignment horizontal="center" vertical="center" textRotation="90" wrapText="1"/>
      <protection locked="0" hidden="0"/>
    </xf>
    <xf numFmtId="0" fontId="14" fillId="22" borderId="13" applyAlignment="1" applyProtection="1" pivotButton="0" quotePrefix="0" xfId="0">
      <alignment horizontal="center" vertical="center" textRotation="90" wrapText="1"/>
      <protection locked="0" hidden="0"/>
    </xf>
    <xf numFmtId="10" fontId="16" fillId="14" borderId="0" applyAlignment="1" pivotButton="0" quotePrefix="0" xfId="0">
      <alignment horizontal="center" vertical="center" wrapText="1"/>
    </xf>
    <xf numFmtId="0" fontId="39" fillId="2" borderId="4" applyAlignment="1" applyProtection="1" pivotButton="0" quotePrefix="0" xfId="0">
      <alignment horizontal="left" vertical="center"/>
      <protection locked="0" hidden="0"/>
    </xf>
    <xf numFmtId="0" fontId="4" fillId="2" borderId="0" applyAlignment="1" applyProtection="1" pivotButton="0" quotePrefix="0" xfId="0">
      <alignment horizontal="left" vertical="center"/>
      <protection locked="0" hidden="0"/>
    </xf>
    <xf numFmtId="10" fontId="40" fillId="2" borderId="0" applyAlignment="1" applyProtection="1" pivotButton="0" quotePrefix="0" xfId="0">
      <alignment horizontal="center" wrapText="1"/>
      <protection locked="0" hidden="0"/>
    </xf>
    <xf numFmtId="0" fontId="41" fillId="24" borderId="16" applyAlignment="1" applyProtection="1" pivotButton="0" quotePrefix="0" xfId="0">
      <alignment horizontal="center" vertical="center" textRotation="90" wrapText="1"/>
      <protection locked="0" hidden="0"/>
    </xf>
    <xf numFmtId="49" fontId="3" fillId="10" borderId="5" applyAlignment="1" applyProtection="1" pivotButton="0" quotePrefix="0" xfId="0">
      <alignment vertical="center"/>
      <protection locked="0" hidden="0"/>
    </xf>
    <xf numFmtId="49" fontId="3" fillId="10" borderId="3" applyAlignment="1" applyProtection="1" pivotButton="0" quotePrefix="0" xfId="0">
      <alignment vertical="center"/>
      <protection locked="0" hidden="0"/>
    </xf>
    <xf numFmtId="0" fontId="45" fillId="0" borderId="0" applyAlignment="1" pivotButton="0" quotePrefix="0" xfId="0">
      <alignment horizontal="center" vertical="center" textRotation="90"/>
    </xf>
    <xf numFmtId="2" fontId="42" fillId="0" borderId="10" pivotButton="0" quotePrefix="0" xfId="0"/>
    <xf numFmtId="10" fontId="42" fillId="0" borderId="10" pivotButton="0" quotePrefix="0" xfId="0"/>
    <xf numFmtId="0" fontId="42" fillId="0" borderId="0" applyAlignment="1" applyProtection="1" pivotButton="0" quotePrefix="0" xfId="0">
      <alignment horizontal="left" vertical="center"/>
      <protection locked="0" hidden="0"/>
    </xf>
    <xf numFmtId="165" fontId="42" fillId="0" borderId="0" applyAlignment="1" applyProtection="1" pivotButton="0" quotePrefix="0" xfId="0">
      <alignment horizontal="center" vertical="center" shrinkToFit="1"/>
      <protection locked="0" hidden="0"/>
    </xf>
    <xf numFmtId="1" fontId="42" fillId="0" borderId="0" applyAlignment="1" applyProtection="1" pivotButton="0" quotePrefix="0" xfId="0">
      <alignment horizontal="center" vertical="center" shrinkToFit="1"/>
      <protection locked="0" hidden="0"/>
    </xf>
    <xf numFmtId="0" fontId="42" fillId="0" borderId="0" applyAlignment="1" applyProtection="1" pivotButton="0" quotePrefix="0" xfId="0">
      <alignment horizontal="center" vertical="center" shrinkToFit="1"/>
      <protection locked="0" hidden="0"/>
    </xf>
    <xf numFmtId="0" fontId="43" fillId="0" borderId="0" applyAlignment="1" applyProtection="1" pivotButton="0" quotePrefix="0" xfId="0">
      <alignment horizontal="center" vertical="center" shrinkToFit="1"/>
      <protection locked="0" hidden="0"/>
    </xf>
    <xf numFmtId="14" fontId="42" fillId="0" borderId="0" applyAlignment="1" applyProtection="1" pivotButton="0" quotePrefix="0" xfId="0">
      <alignment horizontal="center" vertical="center" shrinkToFit="1"/>
      <protection locked="0" hidden="0"/>
    </xf>
    <xf numFmtId="2" fontId="42" fillId="0" borderId="0" applyAlignment="1" pivotButton="0" quotePrefix="0" xfId="0">
      <alignment horizontal="right" vertical="center" shrinkToFit="1"/>
    </xf>
    <xf numFmtId="0" fontId="42" fillId="0" borderId="0" applyAlignment="1" pivotButton="0" quotePrefix="0" xfId="0">
      <alignment horizontal="center" vertical="center" shrinkToFit="1"/>
    </xf>
    <xf numFmtId="10" fontId="42" fillId="0" borderId="0" applyAlignment="1" pivotButton="0" quotePrefix="0" xfId="0">
      <alignment horizontal="center" vertical="center" shrinkToFit="1"/>
    </xf>
    <xf numFmtId="10" fontId="43" fillId="0" borderId="0" applyAlignment="1" pivotButton="0" quotePrefix="0" xfId="0">
      <alignment horizontal="center" vertical="center" shrinkToFit="1"/>
    </xf>
    <xf numFmtId="2" fontId="42" fillId="0" borderId="0" applyAlignment="1" pivotButton="0" quotePrefix="0" xfId="0">
      <alignment horizontal="center" vertical="center" shrinkToFit="1"/>
    </xf>
    <xf numFmtId="1" fontId="42" fillId="0" borderId="0" applyAlignment="1" pivotButton="0" quotePrefix="0" xfId="0">
      <alignment horizontal="center" vertical="center" shrinkToFit="1"/>
    </xf>
    <xf numFmtId="164" fontId="42" fillId="0" borderId="0" applyAlignment="1" pivotButton="0" quotePrefix="0" xfId="0">
      <alignment horizontal="center" vertical="center" shrinkToFit="1"/>
    </xf>
    <xf numFmtId="164" fontId="44" fillId="0" borderId="0" applyAlignment="1" pivotButton="0" quotePrefix="0" xfId="0">
      <alignment horizontal="center" vertical="center" shrinkToFit="1"/>
    </xf>
    <xf numFmtId="2" fontId="43" fillId="0" borderId="0" applyAlignment="1" pivotButton="0" quotePrefix="0" xfId="0">
      <alignment horizontal="right" vertical="center" shrinkToFit="1"/>
    </xf>
    <xf numFmtId="2" fontId="43" fillId="12" borderId="0" applyAlignment="1" applyProtection="1" pivotButton="0" quotePrefix="0" xfId="0">
      <alignment horizontal="right" shrinkToFit="1"/>
      <protection locked="0" hidden="0"/>
    </xf>
    <xf numFmtId="10" fontId="43" fillId="0" borderId="0" applyAlignment="1" applyProtection="1" pivotButton="0" quotePrefix="0" xfId="1">
      <alignment horizontal="right" shrinkToFit="1"/>
      <protection locked="0" hidden="0"/>
    </xf>
    <xf numFmtId="2" fontId="43" fillId="0" borderId="0" applyAlignment="1" applyProtection="1" pivotButton="0" quotePrefix="0" xfId="0">
      <alignment horizontal="center" vertical="center"/>
      <protection locked="0" hidden="0"/>
    </xf>
    <xf numFmtId="0" fontId="46" fillId="0" borderId="0" pivotButton="0" quotePrefix="0" xfId="0"/>
    <xf numFmtId="0" fontId="46" fillId="0" borderId="9" pivotButton="0" quotePrefix="0" xfId="0"/>
    <xf numFmtId="0" fontId="46" fillId="0" borderId="9" applyAlignment="1" pivotButton="0" quotePrefix="0" xfId="0">
      <alignment shrinkToFit="1"/>
    </xf>
    <xf numFmtId="2" fontId="46" fillId="0" borderId="9" pivotButton="0" quotePrefix="0" xfId="0"/>
    <xf numFmtId="10" fontId="46" fillId="0" borderId="9" pivotButton="0" quotePrefix="0" xfId="0"/>
    <xf numFmtId="10" fontId="46" fillId="0" borderId="0" pivotButton="0" quotePrefix="0" xfId="0"/>
    <xf numFmtId="10" fontId="47" fillId="0" borderId="10" pivotButton="0" quotePrefix="0" xfId="0"/>
    <xf numFmtId="0" fontId="0" fillId="25" borderId="9" applyAlignment="1" pivotButton="0" quotePrefix="0" xfId="0">
      <alignment shrinkToFit="1"/>
    </xf>
    <xf numFmtId="10" fontId="32" fillId="18" borderId="22" applyAlignment="1" pivotButton="0" quotePrefix="0" xfId="0">
      <alignment horizontal="center" vertical="center" wrapText="1"/>
    </xf>
    <xf numFmtId="10" fontId="32" fillId="18" borderId="23" applyAlignment="1" pivotButton="0" quotePrefix="0" xfId="0">
      <alignment horizontal="center" vertical="center" wrapText="1"/>
    </xf>
    <xf numFmtId="10" fontId="32" fillId="18" borderId="24" applyAlignment="1" pivotButton="0" quotePrefix="0" xfId="0">
      <alignment horizontal="center" vertical="center" wrapText="1"/>
    </xf>
    <xf numFmtId="164" fontId="8" fillId="0" borderId="0" applyAlignment="1" applyProtection="1" pivotButton="0" quotePrefix="0" xfId="0">
      <alignment horizontal="center"/>
      <protection locked="0" hidden="0"/>
    </xf>
    <xf numFmtId="164" fontId="15" fillId="3" borderId="7" applyAlignment="1" applyProtection="1" pivotButton="0" quotePrefix="0" xfId="0">
      <alignment horizontal="center" vertical="center"/>
      <protection locked="0" hidden="0"/>
    </xf>
    <xf numFmtId="165" fontId="18" fillId="5" borderId="13" applyAlignment="1" applyProtection="1" pivotButton="0" quotePrefix="0" xfId="0">
      <alignment horizontal="center" vertical="center" textRotation="90" wrapText="1"/>
      <protection locked="0" hidden="0"/>
    </xf>
    <xf numFmtId="165" fontId="18" fillId="5" borderId="13" applyAlignment="1" applyProtection="1" pivotButton="0" quotePrefix="0" xfId="0">
      <alignment horizontal="center" vertical="center" wrapText="1"/>
      <protection locked="0" hidden="0"/>
    </xf>
    <xf numFmtId="165" fontId="8" fillId="0" borderId="14" applyAlignment="1" applyProtection="1" pivotButton="0" quotePrefix="0" xfId="0">
      <alignment horizontal="center" vertical="center" shrinkToFit="1"/>
      <protection locked="0" hidden="0"/>
    </xf>
    <xf numFmtId="164" fontId="8" fillId="0" borderId="17" applyAlignment="1" pivotButton="0" quotePrefix="0" xfId="0">
      <alignment horizontal="center" vertical="center" shrinkToFit="1"/>
    </xf>
    <xf numFmtId="164" fontId="27" fillId="0" borderId="21" applyAlignment="1" pivotButton="0" quotePrefix="0" xfId="0">
      <alignment horizontal="center" vertical="center" shrinkToFit="1"/>
    </xf>
    <xf numFmtId="164" fontId="8" fillId="2" borderId="0" applyAlignment="1" applyProtection="1" pivotButton="0" quotePrefix="0" xfId="0">
      <alignment horizontal="center"/>
      <protection locked="0" hidden="0"/>
    </xf>
    <xf numFmtId="164" fontId="27" fillId="2" borderId="0" applyAlignment="1" applyProtection="1" pivotButton="0" quotePrefix="0" xfId="0">
      <alignment horizontal="center" shrinkToFit="1"/>
      <protection locked="0" hidden="0"/>
    </xf>
    <xf numFmtId="10" fontId="32" fillId="18" borderId="25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4" pivotButton="0" quotePrefix="0" xfId="0"/>
  </cellXfs>
  <cellStyles count="2">
    <cellStyle name="Normální" xfId="0" builtinId="0"/>
    <cellStyle name="Procenta" xfId="1" builtinId="5"/>
  </cellStyles>
  <dxfs count="24">
    <dxf>
      <font>
        <b val="1"/>
      </font>
      <fill>
        <patternFill>
          <bgColor theme="2" tint="-0.09994811853389081"/>
        </patternFill>
      </fill>
    </dxf>
    <dxf>
      <fill>
        <patternFill>
          <bgColor rgb="FFFF0000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1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</font>
      <fill>
        <patternFill>
          <bgColor theme="5" tint="0.7999816888943144"/>
        </patternFill>
      </fill>
      <border>
        <left style="thin">
          <color rgb="FFFF0000"/>
        </left>
        <right style="thin">
          <color rgb="FFFF0000"/>
        </right>
        <vertical/>
        <horizontal/>
      </border>
    </dxf>
    <dxf>
      <font>
        <b val="1"/>
      </font>
      <fill>
        <patternFill>
          <bgColor theme="9" tint="0.5999633777886288"/>
        </patternFill>
      </fill>
      <border>
        <left style="dashDot">
          <color rgb="FF00B050"/>
        </left>
        <right style="dashDot">
          <color rgb="FF00B050"/>
        </right>
      </border>
    </dxf>
    <dxf>
      <fill>
        <patternFill>
          <bgColor rgb="FFFF0000"/>
        </patternFill>
      </fill>
    </dxf>
    <dxf>
      <font>
        <b val="1"/>
      </font>
      <fill>
        <patternFill>
          <bgColor theme="4" tint="0.5999633777886288"/>
        </patternFill>
      </fill>
      <border>
        <left style="dashDotDot">
          <color rgb="FF0070C0"/>
        </left>
        <right style="dashDotDot">
          <color rgb="FF0070C0"/>
        </right>
      </border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b val="1"/>
      </font>
      <fill>
        <patternFill>
          <bgColor theme="4" tint="0.7999816888943144"/>
        </patternFill>
      </fill>
    </dxf>
    <dxf>
      <font>
        <b val="1"/>
      </font>
      <fill>
        <patternFill>
          <bgColor theme="7" tint="0.3999450666829432"/>
        </patternFill>
      </fill>
    </dxf>
    <dxf>
      <font>
        <b val="1"/>
      </font>
      <fill>
        <patternFill>
          <bgColor rgb="FFFF9999"/>
        </patternFill>
      </fill>
    </dxf>
    <dxf>
      <font>
        <b val="1"/>
      </font>
      <fill>
        <patternFill>
          <bgColor theme="6" tint="0.7999816888943144"/>
        </patternFill>
      </fill>
    </dxf>
    <dxf>
      <font>
        <b val="1"/>
      </font>
      <fill>
        <patternFill>
          <bgColor theme="6" tint="0.5999633777886288"/>
        </patternFill>
      </fill>
    </dxf>
    <dxf>
      <font>
        <b val="1"/>
      </font>
      <fill>
        <patternFill>
          <bgColor theme="6" tint="0.3999450666829432"/>
        </patternFill>
      </fill>
    </dxf>
    <dxf>
      <font>
        <b val="1"/>
      </font>
      <fill>
        <patternFill>
          <bgColor theme="2" tint="-0.09994811853389081"/>
        </patternFill>
      </fill>
    </dxf>
    <dxf>
      <font>
        <b val="1"/>
        <color theme="7" tint="0.7999816888943144"/>
      </font>
      <fill>
        <patternFill>
          <bgColor theme="8" tint="0.5999633777886288"/>
        </patternFill>
      </fill>
    </dxf>
    <dxf>
      <font>
        <b val="1"/>
      </font>
      <fill>
        <patternFill>
          <bgColor theme="2" tint="-0.09994811853389081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tabColor rgb="FFC00000"/>
    <outlinePr summaryBelow="1" summaryRight="1"/>
    <pageSetUpPr/>
  </sheetPr>
  <dimension ref="A1:AQ25"/>
  <sheetViews>
    <sheetView tabSelected="1" topLeftCell="D1" zoomScale="85" zoomScaleNormal="85" workbookViewId="0">
      <pane ySplit="4" topLeftCell="A4898" activePane="bottomLeft" state="frozen"/>
      <selection pane="bottomLeft" activeCell="A28" sqref="A28:AR4942"/>
    </sheetView>
  </sheetViews>
  <sheetFormatPr baseColWidth="8" defaultColWidth="9.109375" defaultRowHeight="12.75" customHeight="1"/>
  <cols>
    <col width="72" customWidth="1" style="8" min="1" max="1"/>
    <col width="13.44140625" customWidth="1" style="9" min="2" max="2"/>
    <col width="18.5546875" customWidth="1" style="10" min="3" max="3"/>
    <col width="15.33203125" customWidth="1" style="13" min="4" max="4"/>
    <col width="4.44140625" customWidth="1" style="10" min="5" max="5"/>
    <col width="6.109375" customWidth="1" style="10" min="6" max="8"/>
    <col width="7.5546875" customWidth="1" style="10" min="9" max="9"/>
    <col width="6" customWidth="1" style="10" min="10" max="10"/>
    <col width="7.44140625" customWidth="1" style="10" min="11" max="11"/>
    <col width="8.5546875" customWidth="1" style="10" min="12" max="12"/>
    <col width="9.109375" customWidth="1" style="10" min="13" max="13"/>
    <col width="6.44140625" customWidth="1" style="10" min="14" max="14"/>
    <col width="8.5546875" customWidth="1" style="10" min="15" max="15"/>
    <col width="5" customWidth="1" style="10" min="16" max="16"/>
    <col width="7.6640625" customWidth="1" style="10" min="17" max="17"/>
    <col width="3.5546875" customWidth="1" style="10" min="18" max="18"/>
    <col width="9.5546875" customWidth="1" style="11" min="19" max="19"/>
    <col width="5.109375" customWidth="1" style="10" min="20" max="20"/>
    <col width="7.109375" customWidth="1" style="11" min="21" max="21"/>
    <col width="9.5546875" customWidth="1" style="11" min="22" max="22"/>
    <col width="5.5546875" customWidth="1" style="10" min="23" max="23"/>
    <col width="9.33203125" customWidth="1" style="10" min="24" max="24"/>
    <col width="2.6640625" customWidth="1" style="10" min="25" max="27"/>
    <col width="10.109375" customWidth="1" style="10" min="28" max="28"/>
    <col width="2.6640625" customWidth="1" style="10" min="29" max="29"/>
    <col width="7.109375" customWidth="1" style="10" min="30" max="30"/>
    <col width="20.6640625" customWidth="1" style="11" min="31" max="31"/>
    <col width="10.44140625" customWidth="1" style="11" min="32" max="32"/>
    <col width="3" customWidth="1" style="10" min="33" max="33"/>
    <col width="4.44140625" customWidth="1" style="10" min="34" max="34"/>
    <col width="9.6640625" customWidth="1" style="162" min="35" max="35"/>
    <col width="6.6640625" customWidth="1" style="162" min="36" max="36"/>
    <col width="8.5546875" customWidth="1" style="74" min="37" max="37"/>
    <col width="9.44140625" customWidth="1" style="65" min="38" max="39"/>
    <col width="7.88671875" customWidth="1" style="10" min="40" max="41"/>
    <col width="7.44140625" customWidth="1" style="10" min="42" max="42"/>
    <col width="14.5546875" customWidth="1" style="12" min="43" max="43"/>
    <col width="11.33203125" bestFit="1" customWidth="1" style="9" min="44" max="44"/>
    <col width="9.109375" customWidth="1" style="9" min="45" max="16384"/>
  </cols>
  <sheetData>
    <row r="1" ht="26.1" customFormat="1" customHeight="1" s="5" thickBot="1">
      <c r="A1" s="39" t="inlineStr">
        <is>
          <t>ELEKTRO SMS - ABB</t>
        </is>
      </c>
      <c r="B1" s="40" t="n">
        <v>1003428</v>
      </c>
      <c r="C1" s="41" t="inlineStr">
        <is>
          <t>Datum</t>
        </is>
      </c>
      <c r="D1" s="38" t="n">
        <v>45748</v>
      </c>
      <c r="E1" s="41" t="n"/>
      <c r="F1" s="128" t="n"/>
      <c r="G1" s="128" t="n"/>
      <c r="H1" s="129" t="n"/>
      <c r="I1" s="42" t="inlineStr">
        <is>
          <t>VYPLŇUJE DODAVATEL</t>
        </is>
      </c>
      <c r="J1" s="1" t="n"/>
      <c r="K1" s="1" t="n"/>
      <c r="L1" s="1" t="n"/>
      <c r="M1" s="125" t="inlineStr">
        <is>
          <t>NEMAZAT, PROSÍM, ŽÁDNÉ SLOUPCE, ANI NEMĚNIT JEJICH POŘADÍ</t>
        </is>
      </c>
      <c r="N1" s="124" t="n"/>
      <c r="O1" s="4" t="n"/>
      <c r="P1" s="4" t="n"/>
      <c r="Q1" s="4" t="n"/>
      <c r="R1" s="6" t="n"/>
      <c r="S1" s="2" t="n"/>
      <c r="T1" s="1" t="n"/>
      <c r="U1" s="45" t="n"/>
      <c r="V1" s="3" t="n"/>
      <c r="W1" s="1" t="n"/>
      <c r="X1" s="126" t="inlineStr">
        <is>
          <t>ZR1A</t>
        </is>
      </c>
      <c r="Y1" s="126" t="inlineStr">
        <is>
          <t>ZR*B</t>
        </is>
      </c>
      <c r="Z1" s="126" t="inlineStr">
        <is>
          <t>ZR*C</t>
        </is>
      </c>
      <c r="AA1" s="126" t="inlineStr">
        <is>
          <t>ZR*D</t>
        </is>
      </c>
      <c r="AB1" s="7" t="n"/>
      <c r="AC1" s="7" t="n"/>
      <c r="AD1" s="1" t="n"/>
      <c r="AE1" s="23" t="inlineStr">
        <is>
          <t>VYPLŇUJE STAVMAT</t>
        </is>
      </c>
      <c r="AF1" s="23" t="n"/>
      <c r="AG1" s="21" t="n"/>
      <c r="AH1" s="21" t="n"/>
      <c r="AI1" s="163" t="n"/>
      <c r="AJ1" s="163" t="n"/>
      <c r="AK1" s="44" t="n"/>
      <c r="AL1" s="44" t="n"/>
      <c r="AM1" s="44" t="n"/>
      <c r="AN1" s="21" t="n"/>
      <c r="AO1" s="21" t="n"/>
      <c r="AP1" s="21" t="n"/>
      <c r="AQ1" s="22" t="n"/>
    </row>
    <row r="2" ht="134.1" customFormat="1" customHeight="1" s="5">
      <c r="A2" s="49" t="inlineStr">
        <is>
          <t>název zboží</t>
        </is>
      </c>
      <c r="B2" s="164" t="inlineStr">
        <is>
          <t>doplňující informace</t>
        </is>
      </c>
      <c r="C2" s="165" t="inlineStr">
        <is>
          <t xml:space="preserve">číslo zboží </t>
        </is>
      </c>
      <c r="D2" s="52" t="inlineStr">
        <is>
          <t>EAN kód</t>
        </is>
      </c>
      <c r="E2" s="164" t="inlineStr">
        <is>
          <t>jakost                                (pokud se rozlišuje)</t>
        </is>
      </c>
      <c r="F2" s="53" t="inlineStr">
        <is>
          <t>plánovaná dodací lhůta dodavatelelm (dny)</t>
        </is>
      </c>
      <c r="G2" s="54" t="inlineStr">
        <is>
          <t>základní měrná jednotka (ZMJ)</t>
        </is>
      </c>
      <c r="H2" s="53" t="inlineStr">
        <is>
          <t>hmotnost netto na ZMJ v kg (bez obalu)</t>
        </is>
      </c>
      <c r="I2" s="53" t="inlineStr">
        <is>
          <t>průměrná hmotnost nevratného obalu na ZMJ (EKO-KOM) v kg</t>
        </is>
      </c>
      <c r="J2" s="53" t="inlineStr">
        <is>
          <t>hmotnost brutto na ZMJ v kg (včetně obalu)</t>
        </is>
      </c>
      <c r="K2" s="53" t="inlineStr">
        <is>
          <t>doplňující informace k obalu</t>
        </is>
      </c>
      <c r="L2" s="53" t="inlineStr">
        <is>
          <t>1.alternativní měrná jednotka (např. balení, role, sada, karton apod.)</t>
        </is>
      </c>
      <c r="M2" s="53" t="inlineStr">
        <is>
          <t>počet ZMJ v 1.alternativní měrné jednotce</t>
        </is>
      </c>
      <c r="N2" s="53" t="inlineStr">
        <is>
          <t>2.alternativní měrná jednotka = PALETA</t>
        </is>
      </c>
      <c r="O2" s="53" t="inlineStr">
        <is>
          <t>počet ZMJ V 2.alternativní měrné jednotce=na paletě</t>
        </is>
      </c>
      <c r="P2" s="53" t="inlineStr">
        <is>
          <t>země původu zboží</t>
        </is>
      </c>
      <c r="Q2" s="53" t="inlineStr">
        <is>
          <t>kód zboží z celního sazebníku</t>
        </is>
      </c>
      <c r="R2" s="53" t="inlineStr">
        <is>
          <t>sazba DPH</t>
        </is>
      </c>
      <c r="S2" s="55" t="inlineStr">
        <is>
          <t>netto cena bez DPH</t>
        </is>
      </c>
      <c r="T2" s="55" t="inlineStr">
        <is>
          <t>měna netto ceny</t>
        </is>
      </c>
      <c r="U2" s="72" t="inlineStr">
        <is>
          <t>Hodnota recyklačního poplatku - YREC</t>
        </is>
      </c>
      <c r="V2" s="54" t="inlineStr">
        <is>
          <t xml:space="preserve">ceníková cena bez DPH </t>
        </is>
      </c>
      <c r="W2" s="54" t="inlineStr">
        <is>
          <t>měna ceníkové ceny</t>
        </is>
      </c>
      <c r="X2" s="116" t="inlineStr">
        <is>
          <t>Základní dodavatelský rabat v %</t>
        </is>
      </c>
      <c r="Y2" s="56" t="inlineStr">
        <is>
          <t>1.Doplňková sleva v %        (pokud existuje)</t>
        </is>
      </c>
      <c r="Z2" s="56" t="inlineStr">
        <is>
          <t>2.Doplňková sleva v %        (pokud existuje)</t>
        </is>
      </c>
      <c r="AA2" s="56" t="inlineStr">
        <is>
          <t>3.Doplňková sleva v %        (pokud existuje)</t>
        </is>
      </c>
      <c r="AB2" s="115" t="inlineStr">
        <is>
          <t>Celková hodnota slev</t>
        </is>
      </c>
      <c r="AC2" s="115" t="inlineStr">
        <is>
          <t>typ výpočtu slev (sčítaný/postupný)</t>
        </is>
      </c>
      <c r="AD2" s="56" t="inlineStr">
        <is>
          <t>rabatová skupina</t>
        </is>
      </c>
      <c r="AE2" s="117" t="inlineStr">
        <is>
          <t>Nastavení ceny (tvorba NC odpovídá FAKTURÁM)</t>
        </is>
      </c>
      <c r="AF2" s="118" t="inlineStr">
        <is>
          <t>YCV1  - brutto cena</t>
        </is>
      </c>
      <c r="AG2" s="57" t="inlineStr">
        <is>
          <t>Typ ceny</t>
        </is>
      </c>
      <c r="AH2" s="57" t="inlineStr">
        <is>
          <t>pracovní marže PM v %</t>
        </is>
      </c>
      <c r="AI2" s="119" t="inlineStr">
        <is>
          <t>YPRC  +/- úprava PM v %</t>
        </is>
      </c>
      <c r="AJ2" s="122" t="inlineStr">
        <is>
          <t>Nastavení YPRC v SAP</t>
        </is>
      </c>
      <c r="AK2" s="120" t="inlineStr">
        <is>
          <t>YNAC - Nařízená cena</t>
        </is>
      </c>
      <c r="AL2" s="127" t="inlineStr">
        <is>
          <t>Prodejní cena CELKEM po úpravách PM bez DPH</t>
        </is>
      </c>
      <c r="AM2" s="121" t="inlineStr">
        <is>
          <t>Reálná marže v %</t>
        </is>
      </c>
      <c r="AN2" s="66" t="inlineStr">
        <is>
          <t>Dílčí sortiment dodavatele (DSD)</t>
        </is>
      </c>
      <c r="AO2" s="66" t="inlineStr">
        <is>
          <t>Dílčí sortiment prodeje (DSP)</t>
        </is>
      </c>
      <c r="AP2" s="57" t="inlineStr">
        <is>
          <t>Hierarchie</t>
        </is>
      </c>
      <c r="AQ2" s="57" t="inlineStr">
        <is>
          <t>číslo zboží v SAP Stavmat</t>
        </is>
      </c>
    </row>
    <row r="3" ht="12.75" customFormat="1" customHeight="1" s="46">
      <c r="A3" s="84" t="inlineStr">
        <is>
          <t>Příklad: Obklad glazovaný SC 02 hnědý 33x33</t>
        </is>
      </c>
      <c r="B3" s="166" t="inlineStr">
        <is>
          <t>kalibrovaný</t>
        </is>
      </c>
      <c r="C3" s="166" t="inlineStr">
        <is>
          <t>N-123456</t>
        </is>
      </c>
      <c r="D3" s="80" t="n">
        <v>8590804003557</v>
      </c>
      <c r="E3" s="81" t="inlineStr">
        <is>
          <t>II</t>
        </is>
      </c>
      <c r="F3" s="81" t="n">
        <v>10</v>
      </c>
      <c r="G3" s="82" t="inlineStr">
        <is>
          <t>m2</t>
        </is>
      </c>
      <c r="H3" s="81" t="n">
        <v>13.5</v>
      </c>
      <c r="I3" s="81" t="n">
        <v>0.5</v>
      </c>
      <c r="J3" s="81" t="n">
        <v>14</v>
      </c>
      <c r="K3" s="81" t="inlineStr">
        <is>
          <t>karton</t>
        </is>
      </c>
      <c r="L3" s="81" t="inlineStr">
        <is>
          <t>balení</t>
        </is>
      </c>
      <c r="M3" s="81" t="n">
        <v>20</v>
      </c>
      <c r="N3" s="81" t="inlineStr">
        <is>
          <t>PAL</t>
        </is>
      </c>
      <c r="O3" s="81" t="n">
        <v>300</v>
      </c>
      <c r="P3" s="83" t="inlineStr">
        <is>
          <t>SKK</t>
        </is>
      </c>
      <c r="Q3" s="80" t="n">
        <v>561235</v>
      </c>
      <c r="R3" s="81" t="n">
        <v>21</v>
      </c>
      <c r="S3" s="63">
        <f>V3*(1-AB3)</f>
        <v/>
      </c>
      <c r="T3" s="77" t="inlineStr">
        <is>
          <t>CZK</t>
        </is>
      </c>
      <c r="U3" s="63" t="n">
        <v>5.56</v>
      </c>
      <c r="V3" s="63" t="n">
        <v>200</v>
      </c>
      <c r="W3" s="77" t="inlineStr">
        <is>
          <t>CZK</t>
        </is>
      </c>
      <c r="X3" s="93" t="n">
        <v>0.35</v>
      </c>
      <c r="Y3" s="109" t="n">
        <v>0.05</v>
      </c>
      <c r="Z3" s="109" t="n">
        <v>0.05</v>
      </c>
      <c r="AA3" s="109" t="n">
        <v>0.02</v>
      </c>
      <c r="AB3" s="109">
        <f>IF(AC3="Sčítaná",X3+Y3+Z3+AA3,IF(AC3="Postupná",100%-((100%-X3)*(100%-Y3)*(100%-Z3)*(100%-AA3)),IF(AC3="NENÍ","Netto","Nevybráno")))</f>
        <v/>
      </c>
      <c r="AC3" s="93" t="inlineStr">
        <is>
          <t>Postupná</t>
        </is>
      </c>
      <c r="AD3" s="77" t="n">
        <v>1</v>
      </c>
      <c r="AE3" s="73" t="inlineStr">
        <is>
          <t>Brutto/Rabat (0%)/Um.vyt.cena</t>
        </is>
      </c>
      <c r="AF3" s="63">
        <f>IF(AG3=1,V3,IF(AG3=2,S3/((100-AH3)/100),IF(AG3="","není vyplněné","CHYBA")))</f>
        <v/>
      </c>
      <c r="AG3" s="64" t="n">
        <v>1</v>
      </c>
      <c r="AH3" s="64" t="n">
        <v>0</v>
      </c>
      <c r="AI3" s="167">
        <f>IFERROR(IF(AH3&gt;0,IF(AND(AG3=1,X3&lt;&gt;0)=TRUE,(((V3*(1-AB3))/((100-AH3)/100))/AF3-1),IF(AND(AG3=1,X3="")=TRUE,((S3/((100-AH3)/100))/AF3-1),IF(AG3=2,0,"CHYBA"))),0),"CHYBA")</f>
        <v/>
      </c>
      <c r="AJ3" s="168" t="inlineStr">
        <is>
          <t>DSD</t>
        </is>
      </c>
      <c r="AK3" s="76" t="n">
        <v>0</v>
      </c>
      <c r="AL3" s="69">
        <f>IFERROR(_xlfn.IFS(OR(AK3=0,AK3=""),AF3*(AI3+1),AK3&gt;0,AK3),"CHYBA")</f>
        <v/>
      </c>
      <c r="AM3" s="110">
        <f>IFERROR((AL3-(AF3-(AF3*VLOOKUP(AO3,'Rabatový list - Pevné ceny'!A:Q,16,0))))/AL3,"NEfunkční")</f>
        <v/>
      </c>
      <c r="AN3" s="78" t="inlineStr">
        <is>
          <t>WCP 01</t>
        </is>
      </c>
      <c r="AO3" s="77" t="inlineStr">
        <is>
          <t>WCP 001</t>
        </is>
      </c>
      <c r="AP3" s="64" t="inlineStr">
        <is>
          <t>WCP01</t>
        </is>
      </c>
      <c r="AQ3" s="62" t="inlineStr">
        <is>
          <t>000010112345</t>
        </is>
      </c>
    </row>
    <row r="4" ht="12.75" customHeight="1">
      <c r="A4" s="85" t="n"/>
      <c r="B4" s="86" t="n"/>
      <c r="C4" s="87" t="n"/>
      <c r="D4" s="88" t="n"/>
      <c r="E4" s="89" t="n"/>
      <c r="F4" s="89" t="n"/>
      <c r="G4" s="85" t="n"/>
      <c r="H4" s="90" t="n"/>
      <c r="I4" s="89" t="n"/>
      <c r="J4" s="89" t="n"/>
      <c r="K4" s="89" t="n"/>
      <c r="L4" s="89" t="n"/>
      <c r="M4" s="89" t="n"/>
      <c r="N4" s="91" t="n"/>
      <c r="O4" s="91" t="n"/>
      <c r="P4" s="89" t="n"/>
      <c r="Q4" s="89" t="n"/>
      <c r="R4" s="89" t="n"/>
      <c r="S4" s="92" t="n"/>
      <c r="T4" s="89" t="n"/>
      <c r="U4" s="92" t="n"/>
      <c r="V4" s="90" t="n"/>
      <c r="W4" s="89" t="n"/>
      <c r="X4" s="89" t="n"/>
      <c r="Y4" s="89" t="n"/>
      <c r="Z4" s="89" t="n"/>
      <c r="AA4" s="89" t="n"/>
      <c r="AB4" s="89" t="n"/>
      <c r="AD4" s="89" t="n"/>
      <c r="AF4" s="59" t="n"/>
      <c r="AG4" s="58" t="n"/>
      <c r="AH4" s="58" t="n"/>
      <c r="AI4" s="169" t="n"/>
      <c r="AJ4" s="170" t="n"/>
      <c r="AK4" s="75" t="n"/>
      <c r="AL4" s="68" t="n"/>
      <c r="AN4" s="58" t="n"/>
      <c r="AO4" s="58" t="n"/>
      <c r="AP4" s="58" t="n"/>
      <c r="AQ4" s="61" t="n"/>
    </row>
    <row r="5" ht="12.75" customHeight="1">
      <c r="A5" t="inlineStr">
        <is>
          <t xml:space="preserve">Classic LowCarbon 475C Ruukki50 RR23                </t>
        </is>
      </c>
      <c r="B5" t="inlineStr">
        <is>
          <t>Novinka</t>
        </is>
      </c>
      <c r="C5" t="inlineStr">
        <is>
          <t>D002.A14137-RR23-0375</t>
        </is>
      </c>
      <c r="D5" t="inlineStr"/>
      <c r="E5" t="inlineStr"/>
      <c r="F5" t="inlineStr"/>
      <c r="G5" t="inlineStr">
        <is>
          <t>EM2</t>
        </is>
      </c>
      <c r="H5" t="inlineStr">
        <is>
          <t>5.14</t>
        </is>
      </c>
      <c r="I5" t="inlineStr"/>
      <c r="J5" t="inlineStr"/>
      <c r="K5" t="inlineStr"/>
      <c r="L5" t="inlineStr"/>
      <c r="M5" t="inlineStr">
        <is>
          <t>1.0</t>
        </is>
      </c>
      <c r="N5" t="inlineStr"/>
      <c r="O5" t="inlineStr"/>
      <c r="P5" t="inlineStr"/>
      <c r="Q5" t="inlineStr">
        <is>
          <t>72169110</t>
        </is>
      </c>
      <c r="R5" t="inlineStr"/>
      <c r="S5" t="inlineStr"/>
      <c r="T5" t="inlineStr"/>
      <c r="U5" t="inlineStr"/>
      <c r="V5" t="inlineStr">
        <is>
          <t>665</t>
        </is>
      </c>
      <c r="W5" t="inlineStr">
        <is>
          <t>CZK</t>
        </is>
      </c>
      <c r="X5" t="inlineStr"/>
      <c r="Y5" t="inlineStr"/>
      <c r="Z5" t="inlineStr"/>
      <c r="AA5" t="inlineStr"/>
      <c r="AB5" t="inlineStr"/>
      <c r="AC5" t="inlineStr"/>
      <c r="AD5" t="inlineStr"/>
      <c r="AE5" t="inlineStr"/>
      <c r="AF5" t="inlineStr"/>
      <c r="AG5" t="inlineStr"/>
      <c r="AH5" t="inlineStr"/>
      <c r="AI5" t="inlineStr"/>
      <c r="AJ5" t="inlineStr"/>
      <c r="AK5" t="inlineStr"/>
      <c r="AL5" t="inlineStr"/>
      <c r="AM5" t="inlineStr"/>
      <c r="AN5" t="inlineStr"/>
      <c r="AO5" t="inlineStr"/>
      <c r="AP5" t="inlineStr"/>
      <c r="AQ5" t="inlineStr"/>
    </row>
    <row r="6" ht="12.75" customHeight="1">
      <c r="A6" t="inlineStr">
        <is>
          <t xml:space="preserve">Classic LowCarbon 475M Ruukki50 RR23                </t>
        </is>
      </c>
      <c r="B6" t="inlineStr">
        <is>
          <t>Novinka</t>
        </is>
      </c>
      <c r="C6" t="inlineStr">
        <is>
          <t>D002.A14127-RR23-0375</t>
        </is>
      </c>
      <c r="D6" t="inlineStr"/>
      <c r="E6" t="inlineStr"/>
      <c r="F6" t="inlineStr"/>
      <c r="G6" t="inlineStr">
        <is>
          <t>EM2</t>
        </is>
      </c>
      <c r="H6" t="inlineStr">
        <is>
          <t>5.14</t>
        </is>
      </c>
      <c r="I6" t="inlineStr"/>
      <c r="J6" t="inlineStr"/>
      <c r="K6" t="inlineStr"/>
      <c r="L6" t="inlineStr"/>
      <c r="M6" t="inlineStr">
        <is>
          <t>1.0</t>
        </is>
      </c>
      <c r="N6" t="inlineStr"/>
      <c r="O6" t="inlineStr"/>
      <c r="P6" t="inlineStr"/>
      <c r="Q6" t="inlineStr">
        <is>
          <t>72169110</t>
        </is>
      </c>
      <c r="R6" t="inlineStr"/>
      <c r="S6" t="inlineStr"/>
      <c r="T6" t="inlineStr"/>
      <c r="U6" t="inlineStr"/>
      <c r="V6" t="inlineStr">
        <is>
          <t>665</t>
        </is>
      </c>
      <c r="W6" t="inlineStr">
        <is>
          <t>CZK</t>
        </is>
      </c>
      <c r="X6" t="inlineStr"/>
      <c r="Y6" t="inlineStr"/>
      <c r="Z6" t="inlineStr"/>
      <c r="AA6" t="inlineStr"/>
      <c r="AB6" t="inlineStr"/>
      <c r="AC6" t="inlineStr"/>
      <c r="AD6" t="inlineStr"/>
      <c r="AE6" t="inlineStr"/>
      <c r="AF6" t="inlineStr"/>
      <c r="AG6" t="inlineStr"/>
      <c r="AH6" t="inlineStr"/>
      <c r="AI6" t="inlineStr"/>
      <c r="AJ6" t="inlineStr"/>
      <c r="AK6" t="inlineStr"/>
      <c r="AL6" t="inlineStr"/>
      <c r="AM6" t="inlineStr"/>
      <c r="AN6" t="inlineStr"/>
      <c r="AO6" t="inlineStr"/>
      <c r="AP6" t="inlineStr"/>
      <c r="AQ6" t="inlineStr"/>
    </row>
    <row r="7" ht="12.75" customHeight="1">
      <c r="A7" t="inlineStr">
        <is>
          <t xml:space="preserve">Classic LowCarbon s antik.vrstvou 475C Ruukki50 RR23                </t>
        </is>
      </c>
      <c r="B7" t="inlineStr">
        <is>
          <t>Novinka</t>
        </is>
      </c>
      <c r="C7" t="inlineStr">
        <is>
          <t>D002.A14129-RR23-0375</t>
        </is>
      </c>
      <c r="D7" t="inlineStr"/>
      <c r="E7" t="inlineStr"/>
      <c r="F7" t="inlineStr"/>
      <c r="G7" t="inlineStr">
        <is>
          <t>EM2</t>
        </is>
      </c>
      <c r="H7" t="inlineStr">
        <is>
          <t>5.25</t>
        </is>
      </c>
      <c r="I7" t="inlineStr"/>
      <c r="J7" t="inlineStr"/>
      <c r="K7" t="inlineStr"/>
      <c r="L7" t="inlineStr"/>
      <c r="M7" t="inlineStr">
        <is>
          <t>1.0</t>
        </is>
      </c>
      <c r="N7" t="inlineStr"/>
      <c r="O7" t="inlineStr"/>
      <c r="P7" t="inlineStr"/>
      <c r="Q7" t="inlineStr">
        <is>
          <t>72169110</t>
        </is>
      </c>
      <c r="R7" t="inlineStr"/>
      <c r="S7" t="inlineStr"/>
      <c r="T7" t="inlineStr"/>
      <c r="U7" t="inlineStr"/>
      <c r="V7" t="inlineStr">
        <is>
          <t>780</t>
        </is>
      </c>
      <c r="W7" t="inlineStr">
        <is>
          <t>CZK</t>
        </is>
      </c>
      <c r="X7" t="inlineStr"/>
      <c r="Y7" t="inlineStr"/>
      <c r="Z7" t="inlineStr"/>
      <c r="AA7" t="inlineStr"/>
      <c r="AB7" t="inlineStr"/>
      <c r="AC7" t="inlineStr"/>
      <c r="AD7" t="inlineStr"/>
      <c r="AE7" t="inlineStr"/>
      <c r="AF7" t="inlineStr"/>
      <c r="AG7" t="inlineStr"/>
      <c r="AH7" t="inlineStr"/>
      <c r="AI7" t="inlineStr"/>
      <c r="AJ7" t="inlineStr"/>
      <c r="AK7" t="inlineStr"/>
      <c r="AL7" t="inlineStr"/>
      <c r="AM7" t="inlineStr"/>
      <c r="AN7" t="inlineStr"/>
      <c r="AO7" t="inlineStr"/>
      <c r="AP7" t="inlineStr"/>
      <c r="AQ7" t="inlineStr"/>
    </row>
    <row r="8" ht="12.75" customHeight="1">
      <c r="A8" t="inlineStr">
        <is>
          <t xml:space="preserve">Classic LowCarbon s antik.vrstvou 475M Ruukki50 RR23                </t>
        </is>
      </c>
      <c r="B8" t="inlineStr">
        <is>
          <t>Novinka</t>
        </is>
      </c>
      <c r="C8" t="inlineStr">
        <is>
          <t>D002.A14128-RR23-0375</t>
        </is>
      </c>
      <c r="D8" t="inlineStr"/>
      <c r="E8" t="inlineStr"/>
      <c r="F8" t="inlineStr"/>
      <c r="G8" t="inlineStr">
        <is>
          <t>EM2</t>
        </is>
      </c>
      <c r="H8" t="inlineStr">
        <is>
          <t>5.25</t>
        </is>
      </c>
      <c r="I8" t="inlineStr"/>
      <c r="J8" t="inlineStr"/>
      <c r="K8" t="inlineStr"/>
      <c r="L8" t="inlineStr"/>
      <c r="M8" t="inlineStr">
        <is>
          <t>1.0</t>
        </is>
      </c>
      <c r="N8" t="inlineStr"/>
      <c r="O8" t="inlineStr"/>
      <c r="P8" t="inlineStr"/>
      <c r="Q8" t="inlineStr">
        <is>
          <t>72169110</t>
        </is>
      </c>
      <c r="R8" t="inlineStr"/>
      <c r="S8" t="inlineStr"/>
      <c r="T8" t="inlineStr"/>
      <c r="U8" t="inlineStr"/>
      <c r="V8" t="inlineStr">
        <is>
          <t>780</t>
        </is>
      </c>
      <c r="W8" t="inlineStr">
        <is>
          <t>CZK</t>
        </is>
      </c>
      <c r="X8" t="inlineStr"/>
      <c r="Y8" t="inlineStr"/>
      <c r="Z8" t="inlineStr"/>
      <c r="AA8" t="inlineStr"/>
      <c r="AB8" t="inlineStr"/>
      <c r="AC8" t="inlineStr"/>
      <c r="AD8" t="inlineStr"/>
      <c r="AE8" t="inlineStr"/>
      <c r="AF8" t="inlineStr"/>
      <c r="AG8" t="inlineStr"/>
      <c r="AH8" t="inlineStr"/>
      <c r="AI8" t="inlineStr"/>
      <c r="AJ8" t="inlineStr"/>
      <c r="AK8" t="inlineStr"/>
      <c r="AL8" t="inlineStr"/>
      <c r="AM8" t="inlineStr"/>
      <c r="AN8" t="inlineStr"/>
      <c r="AO8" t="inlineStr"/>
      <c r="AP8" t="inlineStr"/>
      <c r="AQ8" t="inlineStr"/>
    </row>
    <row r="9" ht="12.75" customHeight="1">
      <c r="A9" t="inlineStr">
        <is>
          <t>Classsic Design 475C Ruukki40 RR2H3</t>
        </is>
      </c>
      <c r="B9" t="inlineStr"/>
      <c r="C9" t="inlineStr">
        <is>
          <t>D002.A11077-RR2H3-0265</t>
        </is>
      </c>
      <c r="D9" t="inlineStr"/>
      <c r="E9" t="inlineStr"/>
      <c r="F9" t="inlineStr"/>
      <c r="G9" t="inlineStr">
        <is>
          <t>EM2</t>
        </is>
      </c>
      <c r="H9" t="inlineStr">
        <is>
          <t>5.14</t>
        </is>
      </c>
      <c r="I9" t="inlineStr"/>
      <c r="J9" t="inlineStr"/>
      <c r="K9" t="inlineStr"/>
      <c r="L9" t="inlineStr"/>
      <c r="M9" t="inlineStr">
        <is>
          <t>1.0</t>
        </is>
      </c>
      <c r="N9" t="inlineStr"/>
      <c r="O9" t="inlineStr"/>
      <c r="P9" t="inlineStr"/>
      <c r="Q9" t="inlineStr">
        <is>
          <t>72169110</t>
        </is>
      </c>
      <c r="R9" t="inlineStr"/>
      <c r="S9" t="inlineStr"/>
      <c r="T9" t="inlineStr"/>
      <c r="U9" t="inlineStr"/>
      <c r="V9" t="inlineStr">
        <is>
          <t>556</t>
        </is>
      </c>
      <c r="W9" t="inlineStr">
        <is>
          <t>CZK</t>
        </is>
      </c>
      <c r="X9" t="inlineStr"/>
      <c r="Y9" t="inlineStr"/>
      <c r="Z9" t="inlineStr"/>
      <c r="AA9" t="inlineStr"/>
      <c r="AB9" t="inlineStr"/>
      <c r="AC9" t="inlineStr"/>
      <c r="AD9" t="inlineStr"/>
      <c r="AE9" t="inlineStr"/>
      <c r="AF9" t="inlineStr"/>
      <c r="AG9" t="inlineStr"/>
      <c r="AH9" t="inlineStr"/>
      <c r="AI9" t="inlineStr"/>
      <c r="AJ9" t="inlineStr"/>
      <c r="AK9" t="inlineStr"/>
      <c r="AL9" t="inlineStr"/>
      <c r="AM9" t="inlineStr"/>
      <c r="AN9" t="inlineStr"/>
      <c r="AO9" t="inlineStr"/>
      <c r="AP9" t="inlineStr"/>
      <c r="AQ9" t="inlineStr"/>
    </row>
    <row r="10" ht="12.75" customHeight="1">
      <c r="A10" t="inlineStr">
        <is>
          <t>Classsic Design 475C Ruukki40 RR29</t>
        </is>
      </c>
      <c r="B10" t="inlineStr"/>
      <c r="C10" t="inlineStr">
        <is>
          <t>D002.A11077-RR29-0265</t>
        </is>
      </c>
      <c r="D10" t="inlineStr"/>
      <c r="E10" t="inlineStr"/>
      <c r="F10" t="inlineStr"/>
      <c r="G10" t="inlineStr">
        <is>
          <t>EM2</t>
        </is>
      </c>
      <c r="H10" t="inlineStr">
        <is>
          <t>5.14</t>
        </is>
      </c>
      <c r="I10" t="inlineStr"/>
      <c r="J10" t="inlineStr"/>
      <c r="K10" t="inlineStr"/>
      <c r="L10" t="inlineStr"/>
      <c r="M10" t="inlineStr">
        <is>
          <t>1.0</t>
        </is>
      </c>
      <c r="N10" t="inlineStr"/>
      <c r="O10" t="inlineStr"/>
      <c r="P10" t="inlineStr"/>
      <c r="Q10" t="inlineStr">
        <is>
          <t>72169110</t>
        </is>
      </c>
      <c r="R10" t="inlineStr"/>
      <c r="S10" t="inlineStr"/>
      <c r="T10" t="inlineStr"/>
      <c r="U10" t="inlineStr"/>
      <c r="V10" t="inlineStr">
        <is>
          <t>556</t>
        </is>
      </c>
      <c r="W10" t="inlineStr">
        <is>
          <t>CZK</t>
        </is>
      </c>
      <c r="X10" t="inlineStr"/>
      <c r="Y10" t="inlineStr"/>
      <c r="Z10" t="inlineStr"/>
      <c r="AA10" t="inlineStr"/>
      <c r="AB10" t="inlineStr"/>
      <c r="AC10" t="inlineStr"/>
      <c r="AD10" t="inlineStr"/>
      <c r="AE10" t="inlineStr"/>
      <c r="AF10" t="inlineStr"/>
      <c r="AG10" t="inlineStr"/>
      <c r="AH10" t="inlineStr"/>
      <c r="AI10" t="inlineStr"/>
      <c r="AJ10" t="inlineStr"/>
      <c r="AK10" t="inlineStr"/>
      <c r="AL10" t="inlineStr"/>
      <c r="AM10" t="inlineStr"/>
      <c r="AN10" t="inlineStr"/>
      <c r="AO10" t="inlineStr"/>
      <c r="AP10" t="inlineStr"/>
      <c r="AQ10" t="inlineStr"/>
    </row>
    <row r="11" ht="12.75" customHeight="1">
      <c r="A11" t="inlineStr">
        <is>
          <t>Classsic Design 475C Ruukki40 RR23</t>
        </is>
      </c>
      <c r="B11" t="inlineStr"/>
      <c r="C11" t="inlineStr">
        <is>
          <t>D002.A11077-RR23-0265</t>
        </is>
      </c>
      <c r="D11" t="inlineStr"/>
      <c r="E11" t="inlineStr"/>
      <c r="F11" t="inlineStr"/>
      <c r="G11" t="inlineStr">
        <is>
          <t>EM2</t>
        </is>
      </c>
      <c r="H11" t="inlineStr">
        <is>
          <t>5.14</t>
        </is>
      </c>
      <c r="I11" t="inlineStr"/>
      <c r="J11" t="inlineStr"/>
      <c r="K11" t="inlineStr"/>
      <c r="L11" t="inlineStr"/>
      <c r="M11" t="inlineStr">
        <is>
          <t>1.0</t>
        </is>
      </c>
      <c r="N11" t="inlineStr"/>
      <c r="O11" t="inlineStr"/>
      <c r="P11" t="inlineStr"/>
      <c r="Q11" t="inlineStr">
        <is>
          <t>72169110</t>
        </is>
      </c>
      <c r="R11" t="inlineStr"/>
      <c r="S11" t="inlineStr"/>
      <c r="T11" t="inlineStr"/>
      <c r="U11" t="inlineStr"/>
      <c r="V11" t="inlineStr">
        <is>
          <t>556</t>
        </is>
      </c>
      <c r="W11" t="inlineStr">
        <is>
          <t>CZK</t>
        </is>
      </c>
      <c r="X11" t="inlineStr"/>
      <c r="Y11" t="inlineStr"/>
      <c r="Z11" t="inlineStr"/>
      <c r="AA11" t="inlineStr"/>
      <c r="AB11" t="inlineStr"/>
      <c r="AC11" t="inlineStr"/>
      <c r="AD11" t="inlineStr"/>
      <c r="AE11" t="inlineStr"/>
      <c r="AF11" t="inlineStr"/>
      <c r="AG11" t="inlineStr"/>
      <c r="AH11" t="inlineStr"/>
      <c r="AI11" t="inlineStr"/>
      <c r="AJ11" t="inlineStr"/>
      <c r="AK11" t="inlineStr"/>
      <c r="AL11" t="inlineStr"/>
      <c r="AM11" t="inlineStr"/>
      <c r="AN11" t="inlineStr"/>
      <c r="AO11" t="inlineStr"/>
      <c r="AP11" t="inlineStr"/>
      <c r="AQ11" t="inlineStr"/>
    </row>
    <row r="12" ht="12.75" customHeight="1">
      <c r="A12" t="inlineStr">
        <is>
          <t>Classsic Design 475C Ruukki40 RR33</t>
        </is>
      </c>
      <c r="B12" t="inlineStr"/>
      <c r="C12" t="inlineStr">
        <is>
          <t>D002.A11077-RR33-0265</t>
        </is>
      </c>
      <c r="D12" t="inlineStr"/>
      <c r="E12" t="inlineStr"/>
      <c r="F12" t="inlineStr"/>
      <c r="G12" t="inlineStr">
        <is>
          <t>EM2</t>
        </is>
      </c>
      <c r="H12" t="inlineStr">
        <is>
          <t>5.14</t>
        </is>
      </c>
      <c r="I12" t="inlineStr"/>
      <c r="J12" t="inlineStr"/>
      <c r="K12" t="inlineStr"/>
      <c r="L12" t="inlineStr"/>
      <c r="M12" t="inlineStr">
        <is>
          <t>1.0</t>
        </is>
      </c>
      <c r="N12" t="inlineStr"/>
      <c r="O12" t="inlineStr"/>
      <c r="P12" t="inlineStr"/>
      <c r="Q12" t="inlineStr">
        <is>
          <t>72169110</t>
        </is>
      </c>
      <c r="R12" t="inlineStr"/>
      <c r="S12" t="inlineStr"/>
      <c r="T12" t="inlineStr"/>
      <c r="U12" t="inlineStr"/>
      <c r="V12" t="inlineStr">
        <is>
          <t>556</t>
        </is>
      </c>
      <c r="W12" t="inlineStr">
        <is>
          <t>CZK</t>
        </is>
      </c>
      <c r="X12" t="inlineStr"/>
      <c r="Y12" t="inlineStr"/>
      <c r="Z12" t="inlineStr"/>
      <c r="AA12" t="inlineStr"/>
      <c r="AB12" t="inlineStr"/>
      <c r="AC12" t="inlineStr"/>
      <c r="AD12" t="inlineStr"/>
      <c r="AE12" t="inlineStr"/>
      <c r="AF12" t="inlineStr"/>
      <c r="AG12" t="inlineStr"/>
      <c r="AH12" t="inlineStr"/>
      <c r="AI12" t="inlineStr"/>
      <c r="AJ12" t="inlineStr"/>
      <c r="AK12" t="inlineStr"/>
      <c r="AL12" t="inlineStr"/>
      <c r="AM12" t="inlineStr"/>
      <c r="AN12" t="inlineStr"/>
      <c r="AO12" t="inlineStr"/>
      <c r="AP12" t="inlineStr"/>
      <c r="AQ12" t="inlineStr"/>
    </row>
    <row r="13" ht="12.75" customHeight="1">
      <c r="A13" t="inlineStr">
        <is>
          <t>Classsic Design 475C Ruukki40 RR887</t>
        </is>
      </c>
      <c r="B13" t="inlineStr"/>
      <c r="C13" t="inlineStr">
        <is>
          <t>D002.A11077-RR887-0265</t>
        </is>
      </c>
      <c r="D13" t="inlineStr"/>
      <c r="E13" t="inlineStr"/>
      <c r="F13" t="inlineStr"/>
      <c r="G13" t="inlineStr">
        <is>
          <t>EM2</t>
        </is>
      </c>
      <c r="H13" t="inlineStr">
        <is>
          <t>5.14</t>
        </is>
      </c>
      <c r="I13" t="inlineStr"/>
      <c r="J13" t="inlineStr"/>
      <c r="K13" t="inlineStr"/>
      <c r="L13" t="inlineStr"/>
      <c r="M13" t="inlineStr">
        <is>
          <t>1.0</t>
        </is>
      </c>
      <c r="N13" t="inlineStr"/>
      <c r="O13" t="inlineStr"/>
      <c r="P13" t="inlineStr"/>
      <c r="Q13" t="inlineStr">
        <is>
          <t>72169110</t>
        </is>
      </c>
      <c r="R13" t="inlineStr"/>
      <c r="S13" t="inlineStr"/>
      <c r="T13" t="inlineStr"/>
      <c r="U13" t="inlineStr"/>
      <c r="V13" t="inlineStr">
        <is>
          <t>556</t>
        </is>
      </c>
      <c r="W13" t="inlineStr">
        <is>
          <t>CZK</t>
        </is>
      </c>
      <c r="X13" t="inlineStr"/>
      <c r="Y13" t="inlineStr"/>
      <c r="Z13" t="inlineStr"/>
      <c r="AA13" t="inlineStr"/>
      <c r="AB13" t="inlineStr"/>
      <c r="AC13" t="inlineStr"/>
      <c r="AD13" t="inlineStr"/>
      <c r="AE13" t="inlineStr"/>
      <c r="AF13" t="inlineStr"/>
      <c r="AG13" t="inlineStr"/>
      <c r="AH13" t="inlineStr"/>
      <c r="AI13" t="inlineStr"/>
      <c r="AJ13" t="inlineStr"/>
      <c r="AK13" t="inlineStr"/>
      <c r="AL13" t="inlineStr"/>
      <c r="AM13" t="inlineStr"/>
      <c r="AN13" t="inlineStr"/>
      <c r="AO13" t="inlineStr"/>
      <c r="AP13" t="inlineStr"/>
      <c r="AQ13" t="inlineStr"/>
    </row>
    <row r="14" ht="12.75" customHeight="1">
      <c r="A14" t="inlineStr">
        <is>
          <t>Classsic Design 475C Ruukki40 RR750</t>
        </is>
      </c>
      <c r="B14" t="inlineStr">
        <is>
          <t>Na poptávku</t>
        </is>
      </c>
      <c r="C14" t="inlineStr">
        <is>
          <t>D002.A11077-RR750-0265</t>
        </is>
      </c>
      <c r="D14" t="inlineStr"/>
      <c r="E14" t="inlineStr"/>
      <c r="F14" t="inlineStr"/>
      <c r="G14" t="inlineStr">
        <is>
          <t>EM2</t>
        </is>
      </c>
      <c r="H14" t="inlineStr">
        <is>
          <t>5.14</t>
        </is>
      </c>
      <c r="I14" t="inlineStr"/>
      <c r="J14" t="inlineStr"/>
      <c r="K14" t="inlineStr"/>
      <c r="L14" t="inlineStr"/>
      <c r="M14" t="inlineStr">
        <is>
          <t>1.0</t>
        </is>
      </c>
      <c r="N14" t="inlineStr"/>
      <c r="O14" t="inlineStr"/>
      <c r="P14" t="inlineStr"/>
      <c r="Q14" t="inlineStr">
        <is>
          <t>72169110</t>
        </is>
      </c>
      <c r="R14" t="inlineStr"/>
      <c r="S14" t="inlineStr"/>
      <c r="T14" t="inlineStr"/>
      <c r="U14" t="inlineStr"/>
      <c r="V14" t="inlineStr">
        <is>
          <t>556</t>
        </is>
      </c>
      <c r="W14" t="inlineStr">
        <is>
          <t>CZK</t>
        </is>
      </c>
      <c r="X14" t="inlineStr"/>
      <c r="Y14" t="inlineStr"/>
      <c r="Z14" t="inlineStr"/>
      <c r="AA14" t="inlineStr"/>
      <c r="AB14" t="inlineStr"/>
      <c r="AC14" t="inlineStr"/>
      <c r="AD14" t="inlineStr"/>
      <c r="AE14" t="inlineStr"/>
      <c r="AF14" t="inlineStr"/>
      <c r="AG14" t="inlineStr"/>
      <c r="AH14" t="inlineStr"/>
      <c r="AI14" t="inlineStr"/>
      <c r="AJ14" t="inlineStr"/>
      <c r="AK14" t="inlineStr"/>
      <c r="AL14" t="inlineStr"/>
      <c r="AM14" t="inlineStr"/>
      <c r="AN14" t="inlineStr"/>
      <c r="AO14" t="inlineStr"/>
      <c r="AP14" t="inlineStr"/>
      <c r="AQ14" t="inlineStr"/>
    </row>
    <row r="15" ht="12.75" customHeight="1">
      <c r="A15" t="inlineStr">
        <is>
          <t>Classsic Design 475D Ruukki40 RR2H3</t>
        </is>
      </c>
      <c r="B15" t="inlineStr"/>
      <c r="C15" t="inlineStr">
        <is>
          <t>D002.A11076-RR2H3-0265</t>
        </is>
      </c>
      <c r="D15" t="inlineStr"/>
      <c r="E15" t="inlineStr"/>
      <c r="F15" t="inlineStr"/>
      <c r="G15" t="inlineStr">
        <is>
          <t>EM2</t>
        </is>
      </c>
      <c r="H15" t="inlineStr">
        <is>
          <t>5.14</t>
        </is>
      </c>
      <c r="I15" t="inlineStr"/>
      <c r="J15" t="inlineStr"/>
      <c r="K15" t="inlineStr"/>
      <c r="L15" t="inlineStr"/>
      <c r="M15" t="inlineStr">
        <is>
          <t>1.0</t>
        </is>
      </c>
      <c r="N15" t="inlineStr"/>
      <c r="O15" t="inlineStr"/>
      <c r="P15" t="inlineStr"/>
      <c r="Q15" t="inlineStr">
        <is>
          <t>72169110</t>
        </is>
      </c>
      <c r="R15" t="inlineStr"/>
      <c r="S15" t="inlineStr"/>
      <c r="T15" t="inlineStr"/>
      <c r="U15" t="inlineStr"/>
      <c r="V15" t="inlineStr">
        <is>
          <t>556</t>
        </is>
      </c>
      <c r="W15" t="inlineStr">
        <is>
          <t>CZK</t>
        </is>
      </c>
      <c r="X15" t="inlineStr"/>
      <c r="Y15" t="inlineStr"/>
      <c r="Z15" t="inlineStr"/>
      <c r="AA15" t="inlineStr"/>
      <c r="AB15" t="inlineStr"/>
      <c r="AC15" t="inlineStr"/>
      <c r="AD15" t="inlineStr"/>
      <c r="AE15" t="inlineStr"/>
      <c r="AF15" t="inlineStr"/>
      <c r="AG15" t="inlineStr"/>
      <c r="AH15" t="inlineStr"/>
      <c r="AI15" t="inlineStr"/>
      <c r="AJ15" t="inlineStr"/>
      <c r="AK15" t="inlineStr"/>
      <c r="AL15" t="inlineStr"/>
      <c r="AM15" t="inlineStr"/>
      <c r="AN15" t="inlineStr"/>
      <c r="AO15" t="inlineStr"/>
      <c r="AP15" t="inlineStr"/>
      <c r="AQ15" t="inlineStr"/>
    </row>
    <row r="16" ht="12.75" customHeight="1">
      <c r="A16" t="inlineStr">
        <is>
          <t>Classsic Design 475D Ruukki40 RR29</t>
        </is>
      </c>
      <c r="B16" t="inlineStr"/>
      <c r="C16" t="inlineStr">
        <is>
          <t>D002.A11076-RR29-0265</t>
        </is>
      </c>
      <c r="D16" t="inlineStr"/>
      <c r="E16" t="inlineStr"/>
      <c r="F16" t="inlineStr"/>
      <c r="G16" t="inlineStr">
        <is>
          <t>EM2</t>
        </is>
      </c>
      <c r="H16" t="inlineStr">
        <is>
          <t>5.14</t>
        </is>
      </c>
      <c r="I16" t="inlineStr"/>
      <c r="J16" t="inlineStr"/>
      <c r="K16" t="inlineStr"/>
      <c r="L16" t="inlineStr"/>
      <c r="M16" t="inlineStr">
        <is>
          <t>1.0</t>
        </is>
      </c>
      <c r="N16" t="inlineStr"/>
      <c r="O16" t="inlineStr"/>
      <c r="P16" t="inlineStr"/>
      <c r="Q16" t="inlineStr">
        <is>
          <t>72169110</t>
        </is>
      </c>
      <c r="R16" t="inlineStr"/>
      <c r="S16" t="inlineStr"/>
      <c r="T16" t="inlineStr"/>
      <c r="U16" t="inlineStr"/>
      <c r="V16" t="inlineStr">
        <is>
          <t>556</t>
        </is>
      </c>
      <c r="W16" t="inlineStr">
        <is>
          <t>CZK</t>
        </is>
      </c>
      <c r="X16" t="inlineStr"/>
      <c r="Y16" t="inlineStr"/>
      <c r="Z16" t="inlineStr"/>
      <c r="AA16" t="inlineStr"/>
      <c r="AB16" t="inlineStr"/>
      <c r="AC16" t="inlineStr"/>
      <c r="AD16" t="inlineStr"/>
      <c r="AE16" t="inlineStr"/>
      <c r="AF16" t="inlineStr"/>
      <c r="AG16" t="inlineStr"/>
      <c r="AH16" t="inlineStr"/>
      <c r="AI16" t="inlineStr"/>
      <c r="AJ16" t="inlineStr"/>
      <c r="AK16" t="inlineStr"/>
      <c r="AL16" t="inlineStr"/>
      <c r="AM16" t="inlineStr"/>
      <c r="AN16" t="inlineStr"/>
      <c r="AO16" t="inlineStr"/>
      <c r="AP16" t="inlineStr"/>
      <c r="AQ16" t="inlineStr"/>
    </row>
    <row r="17" ht="12.75" customHeight="1">
      <c r="A17" t="inlineStr">
        <is>
          <t>Classsic Design 475D Ruukki40 RR23</t>
        </is>
      </c>
      <c r="B17" t="inlineStr"/>
      <c r="C17" t="inlineStr">
        <is>
          <t>D002.A11076-RR23-0265</t>
        </is>
      </c>
      <c r="D17" t="inlineStr"/>
      <c r="E17" t="inlineStr"/>
      <c r="F17" t="inlineStr"/>
      <c r="G17" t="inlineStr">
        <is>
          <t>EM2</t>
        </is>
      </c>
      <c r="H17" t="inlineStr">
        <is>
          <t>5.14</t>
        </is>
      </c>
      <c r="I17" t="inlineStr"/>
      <c r="J17" t="inlineStr"/>
      <c r="K17" t="inlineStr"/>
      <c r="L17" t="inlineStr"/>
      <c r="M17" t="inlineStr">
        <is>
          <t>1.0</t>
        </is>
      </c>
      <c r="N17" t="inlineStr"/>
      <c r="O17" t="inlineStr"/>
      <c r="P17" t="inlineStr"/>
      <c r="Q17" t="inlineStr">
        <is>
          <t>72169110</t>
        </is>
      </c>
      <c r="R17" t="inlineStr"/>
      <c r="S17" t="inlineStr"/>
      <c r="T17" t="inlineStr"/>
      <c r="U17" t="inlineStr"/>
      <c r="V17" t="inlineStr">
        <is>
          <t>556</t>
        </is>
      </c>
      <c r="W17" t="inlineStr">
        <is>
          <t>CZK</t>
        </is>
      </c>
      <c r="X17" t="inlineStr"/>
      <c r="Y17" t="inlineStr"/>
      <c r="Z17" t="inlineStr"/>
      <c r="AA17" t="inlineStr"/>
      <c r="AB17" t="inlineStr"/>
      <c r="AC17" t="inlineStr"/>
      <c r="AD17" t="inlineStr"/>
      <c r="AE17" t="inlineStr"/>
      <c r="AF17" t="inlineStr"/>
      <c r="AG17" t="inlineStr"/>
      <c r="AH17" t="inlineStr"/>
      <c r="AI17" t="inlineStr"/>
      <c r="AJ17" t="inlineStr"/>
      <c r="AK17" t="inlineStr"/>
      <c r="AL17" t="inlineStr"/>
      <c r="AM17" t="inlineStr"/>
      <c r="AN17" t="inlineStr"/>
      <c r="AO17" t="inlineStr"/>
      <c r="AP17" t="inlineStr"/>
      <c r="AQ17" t="inlineStr"/>
    </row>
    <row r="18" ht="12.75" customHeight="1">
      <c r="A18" t="inlineStr">
        <is>
          <t>Classsic Design 475D Ruukki40 RR33</t>
        </is>
      </c>
      <c r="B18" t="inlineStr"/>
      <c r="C18" t="inlineStr">
        <is>
          <t>D002.A11076-RR33-0265</t>
        </is>
      </c>
      <c r="D18" t="inlineStr"/>
      <c r="E18" t="inlineStr"/>
      <c r="F18" t="inlineStr"/>
      <c r="G18" t="inlineStr">
        <is>
          <t>EM2</t>
        </is>
      </c>
      <c r="H18" t="inlineStr">
        <is>
          <t>5.14</t>
        </is>
      </c>
      <c r="I18" t="inlineStr"/>
      <c r="J18" t="inlineStr"/>
      <c r="K18" t="inlineStr"/>
      <c r="L18" t="inlineStr"/>
      <c r="M18" t="inlineStr">
        <is>
          <t>1.0</t>
        </is>
      </c>
      <c r="N18" t="inlineStr"/>
      <c r="O18" t="inlineStr"/>
      <c r="P18" t="inlineStr"/>
      <c r="Q18" t="inlineStr">
        <is>
          <t>72169110</t>
        </is>
      </c>
      <c r="R18" t="inlineStr"/>
      <c r="S18" t="inlineStr"/>
      <c r="T18" t="inlineStr"/>
      <c r="U18" t="inlineStr"/>
      <c r="V18" t="inlineStr">
        <is>
          <t>556</t>
        </is>
      </c>
      <c r="W18" t="inlineStr">
        <is>
          <t>CZK</t>
        </is>
      </c>
      <c r="X18" t="inlineStr"/>
      <c r="Y18" t="inlineStr"/>
      <c r="Z18" t="inlineStr"/>
      <c r="AA18" t="inlineStr"/>
      <c r="AB18" t="inlineStr"/>
      <c r="AC18" t="inlineStr"/>
      <c r="AD18" t="inlineStr"/>
      <c r="AE18" t="inlineStr"/>
      <c r="AF18" t="inlineStr"/>
      <c r="AG18" t="inlineStr"/>
      <c r="AH18" t="inlineStr"/>
      <c r="AI18" t="inlineStr"/>
      <c r="AJ18" t="inlineStr"/>
      <c r="AK18" t="inlineStr"/>
      <c r="AL18" t="inlineStr"/>
      <c r="AM18" t="inlineStr"/>
      <c r="AN18" t="inlineStr"/>
      <c r="AO18" t="inlineStr"/>
      <c r="AP18" t="inlineStr"/>
      <c r="AQ18" t="inlineStr"/>
    </row>
    <row r="19" ht="12.75" customHeight="1">
      <c r="A19" t="inlineStr">
        <is>
          <t>Classsic Design 475D Ruukki40 RR887</t>
        </is>
      </c>
      <c r="B19" t="inlineStr"/>
      <c r="C19" t="inlineStr">
        <is>
          <t>D002.A11076-RR887-0265</t>
        </is>
      </c>
      <c r="D19" t="inlineStr"/>
      <c r="E19" t="inlineStr"/>
      <c r="F19" t="inlineStr"/>
      <c r="G19" t="inlineStr">
        <is>
          <t>EM2</t>
        </is>
      </c>
      <c r="H19" t="inlineStr">
        <is>
          <t>5.14</t>
        </is>
      </c>
      <c r="I19" t="inlineStr"/>
      <c r="J19" t="inlineStr"/>
      <c r="K19" t="inlineStr"/>
      <c r="L19" t="inlineStr"/>
      <c r="M19" t="inlineStr">
        <is>
          <t>1.0</t>
        </is>
      </c>
      <c r="N19" t="inlineStr"/>
      <c r="O19" t="inlineStr"/>
      <c r="P19" t="inlineStr"/>
      <c r="Q19" t="inlineStr">
        <is>
          <t>72169110</t>
        </is>
      </c>
      <c r="R19" t="inlineStr"/>
      <c r="S19" t="inlineStr"/>
      <c r="T19" t="inlineStr"/>
      <c r="U19" t="inlineStr"/>
      <c r="V19" t="inlineStr">
        <is>
          <t>556</t>
        </is>
      </c>
      <c r="W19" t="inlineStr">
        <is>
          <t>CZK</t>
        </is>
      </c>
      <c r="X19" t="inlineStr"/>
      <c r="Y19" t="inlineStr"/>
      <c r="Z19" t="inlineStr"/>
      <c r="AA19" t="inlineStr"/>
      <c r="AB19" t="inlineStr"/>
      <c r="AC19" t="inlineStr"/>
      <c r="AD19" t="inlineStr"/>
      <c r="AE19" t="inlineStr"/>
      <c r="AF19" t="inlineStr"/>
      <c r="AG19" t="inlineStr"/>
      <c r="AH19" t="inlineStr"/>
      <c r="AI19" t="inlineStr"/>
      <c r="AJ19" t="inlineStr"/>
      <c r="AK19" t="inlineStr"/>
      <c r="AL19" t="inlineStr"/>
      <c r="AM19" t="inlineStr"/>
      <c r="AN19" t="inlineStr"/>
      <c r="AO19" t="inlineStr"/>
      <c r="AP19" t="inlineStr"/>
      <c r="AQ19" t="inlineStr"/>
    </row>
    <row r="20" ht="12.75" customHeight="1">
      <c r="A20" t="inlineStr">
        <is>
          <t>Classsic Design 475D Ruukki40 RR750</t>
        </is>
      </c>
      <c r="B20" t="inlineStr">
        <is>
          <t>Na poptávku</t>
        </is>
      </c>
      <c r="C20" t="inlineStr">
        <is>
          <t>D002.A11076-RR750-0265</t>
        </is>
      </c>
      <c r="D20" t="inlineStr"/>
      <c r="E20" t="inlineStr"/>
      <c r="F20" t="inlineStr"/>
      <c r="G20" t="inlineStr">
        <is>
          <t>EM2</t>
        </is>
      </c>
      <c r="H20" t="inlineStr">
        <is>
          <t>5.14</t>
        </is>
      </c>
      <c r="I20" t="inlineStr"/>
      <c r="J20" t="inlineStr"/>
      <c r="K20" t="inlineStr"/>
      <c r="L20" t="inlineStr"/>
      <c r="M20" t="inlineStr">
        <is>
          <t>1.0</t>
        </is>
      </c>
      <c r="N20" t="inlineStr"/>
      <c r="O20" t="inlineStr"/>
      <c r="P20" t="inlineStr"/>
      <c r="Q20" t="inlineStr">
        <is>
          <t>72169110</t>
        </is>
      </c>
      <c r="R20" t="inlineStr"/>
      <c r="S20" t="inlineStr"/>
      <c r="T20" t="inlineStr"/>
      <c r="U20" t="inlineStr"/>
      <c r="V20" t="inlineStr">
        <is>
          <t>556</t>
        </is>
      </c>
      <c r="W20" t="inlineStr">
        <is>
          <t>CZK</t>
        </is>
      </c>
      <c r="X20" t="inlineStr"/>
      <c r="Y20" t="inlineStr"/>
      <c r="Z20" t="inlineStr"/>
      <c r="AA20" t="inlineStr"/>
      <c r="AB20" t="inlineStr"/>
      <c r="AC20" t="inlineStr"/>
      <c r="AD20" t="inlineStr"/>
      <c r="AE20" t="inlineStr"/>
      <c r="AF20" t="inlineStr"/>
      <c r="AG20" t="inlineStr"/>
      <c r="AH20" t="inlineStr"/>
      <c r="AI20" t="inlineStr"/>
      <c r="AJ20" t="inlineStr"/>
      <c r="AK20" t="inlineStr"/>
      <c r="AL20" t="inlineStr"/>
      <c r="AM20" t="inlineStr"/>
      <c r="AN20" t="inlineStr"/>
      <c r="AO20" t="inlineStr"/>
      <c r="AP20" t="inlineStr"/>
      <c r="AQ20" t="inlineStr"/>
    </row>
    <row r="21" ht="12.75" customHeight="1">
      <c r="A21" t="inlineStr">
        <is>
          <t>Classsic Design 475M Ruukki40 RR2H3</t>
        </is>
      </c>
      <c r="B21" t="inlineStr"/>
      <c r="C21" t="inlineStr">
        <is>
          <t>D002.A11078-RR2H3-0265</t>
        </is>
      </c>
      <c r="D21" t="inlineStr"/>
      <c r="E21" t="inlineStr"/>
      <c r="F21" t="inlineStr"/>
      <c r="G21" t="inlineStr">
        <is>
          <t>EM2</t>
        </is>
      </c>
      <c r="H21" t="inlineStr">
        <is>
          <t>5.14</t>
        </is>
      </c>
      <c r="I21" t="inlineStr"/>
      <c r="J21" t="inlineStr"/>
      <c r="K21" t="inlineStr"/>
      <c r="L21" t="inlineStr"/>
      <c r="M21" t="inlineStr">
        <is>
          <t>1.0</t>
        </is>
      </c>
      <c r="N21" t="inlineStr"/>
      <c r="O21" t="inlineStr"/>
      <c r="P21" t="inlineStr"/>
      <c r="Q21" t="inlineStr">
        <is>
          <t>72169110</t>
        </is>
      </c>
      <c r="R21" t="inlineStr"/>
      <c r="S21" t="inlineStr"/>
      <c r="T21" t="inlineStr"/>
      <c r="U21" t="inlineStr"/>
      <c r="V21" t="inlineStr">
        <is>
          <t>556</t>
        </is>
      </c>
      <c r="W21" t="inlineStr">
        <is>
          <t>CZK</t>
        </is>
      </c>
      <c r="X21" t="inlineStr"/>
      <c r="Y21" t="inlineStr"/>
      <c r="Z21" t="inlineStr"/>
      <c r="AA21" t="inlineStr"/>
      <c r="AB21" t="inlineStr"/>
      <c r="AC21" t="inlineStr"/>
      <c r="AD21" t="inlineStr"/>
      <c r="AE21" t="inlineStr"/>
      <c r="AF21" t="inlineStr"/>
      <c r="AG21" t="inlineStr"/>
      <c r="AH21" t="inlineStr"/>
      <c r="AI21" t="inlineStr"/>
      <c r="AJ21" t="inlineStr"/>
      <c r="AK21" t="inlineStr"/>
      <c r="AL21" t="inlineStr"/>
      <c r="AM21" t="inlineStr"/>
      <c r="AN21" t="inlineStr"/>
      <c r="AO21" t="inlineStr"/>
      <c r="AP21" t="inlineStr"/>
      <c r="AQ21" t="inlineStr"/>
    </row>
    <row r="22" ht="12.75" customHeight="1">
      <c r="A22" t="inlineStr">
        <is>
          <t>Classsic Design 475M Ruukki40 RR29</t>
        </is>
      </c>
      <c r="B22" t="inlineStr"/>
      <c r="C22" t="inlineStr">
        <is>
          <t>D002.A11078-RR29-0265</t>
        </is>
      </c>
      <c r="D22" t="inlineStr"/>
      <c r="E22" t="inlineStr"/>
      <c r="F22" t="inlineStr"/>
      <c r="G22" t="inlineStr">
        <is>
          <t>EM2</t>
        </is>
      </c>
      <c r="H22" t="inlineStr">
        <is>
          <t>5.14</t>
        </is>
      </c>
      <c r="I22" t="inlineStr"/>
      <c r="J22" t="inlineStr"/>
      <c r="K22" t="inlineStr"/>
      <c r="L22" t="inlineStr"/>
      <c r="M22" t="inlineStr">
        <is>
          <t>1.0</t>
        </is>
      </c>
      <c r="N22" t="inlineStr"/>
      <c r="O22" t="inlineStr"/>
      <c r="P22" t="inlineStr"/>
      <c r="Q22" t="inlineStr">
        <is>
          <t>72169110</t>
        </is>
      </c>
      <c r="R22" t="inlineStr"/>
      <c r="S22" t="inlineStr"/>
      <c r="T22" t="inlineStr"/>
      <c r="U22" t="inlineStr"/>
      <c r="V22" t="inlineStr">
        <is>
          <t>556</t>
        </is>
      </c>
      <c r="W22" t="inlineStr">
        <is>
          <t>CZK</t>
        </is>
      </c>
      <c r="X22" t="inlineStr"/>
      <c r="Y22" t="inlineStr"/>
      <c r="Z22" t="inlineStr"/>
      <c r="AA22" t="inlineStr"/>
      <c r="AB22" t="inlineStr"/>
      <c r="AC22" t="inlineStr"/>
      <c r="AD22" t="inlineStr"/>
      <c r="AE22" t="inlineStr"/>
      <c r="AF22" t="inlineStr"/>
      <c r="AG22" t="inlineStr"/>
      <c r="AH22" t="inlineStr"/>
      <c r="AI22" t="inlineStr"/>
      <c r="AJ22" t="inlineStr"/>
      <c r="AK22" t="inlineStr"/>
      <c r="AL22" t="inlineStr"/>
      <c r="AM22" t="inlineStr"/>
      <c r="AN22" t="inlineStr"/>
      <c r="AO22" t="inlineStr"/>
      <c r="AP22" t="inlineStr"/>
      <c r="AQ22" t="inlineStr"/>
    </row>
    <row r="23" ht="12.75" customHeight="1">
      <c r="A23" t="inlineStr">
        <is>
          <t>Classsic Design 475M Ruukki40 RR23</t>
        </is>
      </c>
      <c r="B23" t="inlineStr"/>
      <c r="C23" t="inlineStr">
        <is>
          <t>D002.A11078-RR23-0265</t>
        </is>
      </c>
      <c r="D23" t="inlineStr"/>
      <c r="E23" t="inlineStr"/>
      <c r="F23" t="inlineStr"/>
      <c r="G23" t="inlineStr">
        <is>
          <t>EM2</t>
        </is>
      </c>
      <c r="H23" t="inlineStr">
        <is>
          <t>5.14</t>
        </is>
      </c>
      <c r="I23" t="inlineStr"/>
      <c r="J23" t="inlineStr"/>
      <c r="K23" t="inlineStr"/>
      <c r="L23" t="inlineStr"/>
      <c r="M23" t="inlineStr">
        <is>
          <t>1.0</t>
        </is>
      </c>
      <c r="N23" t="inlineStr"/>
      <c r="O23" t="inlineStr"/>
      <c r="P23" t="inlineStr"/>
      <c r="Q23" t="inlineStr">
        <is>
          <t>72169110</t>
        </is>
      </c>
      <c r="R23" t="inlineStr"/>
      <c r="S23" t="inlineStr"/>
      <c r="T23" t="inlineStr"/>
      <c r="U23" t="inlineStr"/>
      <c r="V23" t="inlineStr">
        <is>
          <t>556</t>
        </is>
      </c>
      <c r="W23" t="inlineStr">
        <is>
          <t>CZK</t>
        </is>
      </c>
      <c r="X23" t="inlineStr"/>
      <c r="Y23" t="inlineStr"/>
      <c r="Z23" t="inlineStr"/>
      <c r="AA23" t="inlineStr"/>
      <c r="AB23" t="inlineStr"/>
      <c r="AC23" t="inlineStr"/>
      <c r="AD23" t="inlineStr"/>
      <c r="AE23" t="inlineStr"/>
      <c r="AF23" t="inlineStr"/>
      <c r="AG23" t="inlineStr"/>
      <c r="AH23" t="inlineStr"/>
      <c r="AI23" t="inlineStr"/>
      <c r="AJ23" t="inlineStr"/>
      <c r="AK23" t="inlineStr"/>
      <c r="AL23" t="inlineStr"/>
      <c r="AM23" t="inlineStr"/>
      <c r="AN23" t="inlineStr"/>
      <c r="AO23" t="inlineStr"/>
      <c r="AP23" t="inlineStr"/>
      <c r="AQ23" t="inlineStr"/>
    </row>
    <row r="24" ht="12.75" customHeight="1">
      <c r="A24" t="inlineStr">
        <is>
          <t>Classsic Design 475M Ruukki40 RR33</t>
        </is>
      </c>
      <c r="B24" t="inlineStr"/>
      <c r="C24" t="inlineStr">
        <is>
          <t>D002.A11078-RR33-0265</t>
        </is>
      </c>
      <c r="D24" t="inlineStr"/>
      <c r="E24" t="inlineStr"/>
      <c r="F24" t="inlineStr"/>
      <c r="G24" t="inlineStr">
        <is>
          <t>EM2</t>
        </is>
      </c>
      <c r="H24" t="inlineStr">
        <is>
          <t>5.14</t>
        </is>
      </c>
      <c r="I24" t="inlineStr"/>
      <c r="J24" t="inlineStr"/>
      <c r="K24" t="inlineStr"/>
      <c r="L24" t="inlineStr"/>
      <c r="M24" t="inlineStr">
        <is>
          <t>1.0</t>
        </is>
      </c>
      <c r="N24" t="inlineStr"/>
      <c r="O24" t="inlineStr"/>
      <c r="P24" t="inlineStr"/>
      <c r="Q24" t="inlineStr">
        <is>
          <t>72169110</t>
        </is>
      </c>
      <c r="R24" t="inlineStr"/>
      <c r="S24" t="inlineStr"/>
      <c r="T24" t="inlineStr"/>
      <c r="U24" t="inlineStr"/>
      <c r="V24" t="inlineStr">
        <is>
          <t>556</t>
        </is>
      </c>
      <c r="W24" t="inlineStr">
        <is>
          <t>CZK</t>
        </is>
      </c>
      <c r="X24" t="inlineStr"/>
      <c r="Y24" t="inlineStr"/>
      <c r="Z24" t="inlineStr"/>
      <c r="AA24" t="inlineStr"/>
      <c r="AB24" t="inlineStr"/>
      <c r="AC24" t="inlineStr"/>
      <c r="AD24" t="inlineStr"/>
      <c r="AE24" t="inlineStr"/>
      <c r="AF24" t="inlineStr"/>
      <c r="AG24" t="inlineStr"/>
      <c r="AH24" t="inlineStr"/>
      <c r="AI24" t="inlineStr"/>
      <c r="AJ24" t="inlineStr"/>
      <c r="AK24" t="inlineStr"/>
      <c r="AL24" t="inlineStr"/>
      <c r="AM24" t="inlineStr"/>
      <c r="AN24" t="inlineStr"/>
      <c r="AO24" t="inlineStr"/>
      <c r="AP24" t="inlineStr"/>
      <c r="AQ24" t="inlineStr"/>
    </row>
    <row r="25" ht="12.75" customHeight="1">
      <c r="A25" t="inlineStr">
        <is>
          <t>Classsic Design 475M Ruukki40 RR887</t>
        </is>
      </c>
      <c r="B25" t="inlineStr"/>
      <c r="C25" t="inlineStr">
        <is>
          <t>D002.A11078-RR887-0265</t>
        </is>
      </c>
      <c r="D25" t="inlineStr"/>
      <c r="E25" t="inlineStr"/>
      <c r="F25" t="inlineStr"/>
      <c r="G25" t="inlineStr">
        <is>
          <t>EM2</t>
        </is>
      </c>
      <c r="H25" t="inlineStr">
        <is>
          <t>5.14</t>
        </is>
      </c>
      <c r="I25" t="inlineStr"/>
      <c r="J25" t="inlineStr"/>
      <c r="K25" t="inlineStr"/>
      <c r="L25" t="inlineStr"/>
      <c r="M25" t="inlineStr">
        <is>
          <t>1.0</t>
        </is>
      </c>
      <c r="N25" t="inlineStr"/>
      <c r="O25" t="inlineStr"/>
      <c r="P25" t="inlineStr"/>
      <c r="Q25" t="inlineStr">
        <is>
          <t>72169110</t>
        </is>
      </c>
      <c r="R25" t="inlineStr"/>
      <c r="S25" t="inlineStr"/>
      <c r="T25" t="inlineStr"/>
      <c r="U25" t="inlineStr"/>
      <c r="V25" t="inlineStr">
        <is>
          <t>556</t>
        </is>
      </c>
      <c r="W25" t="inlineStr">
        <is>
          <t>CZK</t>
        </is>
      </c>
      <c r="X25" t="inlineStr"/>
      <c r="Y25" t="inlineStr"/>
      <c r="Z25" t="inlineStr"/>
      <c r="AA25" t="inlineStr"/>
      <c r="AB25" t="inlineStr"/>
      <c r="AC25" t="inlineStr"/>
      <c r="AD25" t="inlineStr"/>
      <c r="AE25" t="inlineStr"/>
      <c r="AF25" t="inlineStr"/>
      <c r="AG25" t="inlineStr"/>
      <c r="AH25" t="inlineStr"/>
      <c r="AI25" t="inlineStr"/>
      <c r="AJ25" t="inlineStr"/>
      <c r="AK25" t="inlineStr"/>
      <c r="AL25" t="inlineStr"/>
      <c r="AM25" t="inlineStr"/>
      <c r="AN25" t="inlineStr"/>
      <c r="AO25" t="inlineStr"/>
      <c r="AP25" t="inlineStr"/>
      <c r="AQ25" t="inlineStr"/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</sheetData>
  <autoFilter ref="A4:AQ4942"/>
  <conditionalFormatting sqref="S3 S5:S4942">
    <cfRule type="expression" priority="79" dxfId="0">
      <formula>OR($AE3="Netto/Brutto",$AE3="Netto a Uměle vytvořená cena")</formula>
    </cfRule>
  </conditionalFormatting>
  <conditionalFormatting sqref="U3 U5:U4942">
    <cfRule type="expression" priority="78" dxfId="22">
      <formula>AND($U3&lt;&gt;"",$U3&lt;&gt;0)</formula>
    </cfRule>
  </conditionalFormatting>
  <conditionalFormatting sqref="X3 X5:X4942">
    <cfRule type="expression" priority="76" dxfId="0">
      <formula>OR($AE3="Brutto/Rabat (zboží)",$AE3="Brutto/Rabat (DSD)",$AE3="Brutto/Rabat (Dodavatel)",$AE3="Brutto/Rabat (0%)/Um.vyt.cena")</formula>
    </cfRule>
  </conditionalFormatting>
  <conditionalFormatting sqref="Y3 Y5:Y4942">
    <cfRule type="expression" priority="47" dxfId="20">
      <formula>OR($Y3=0,$Y3="")=FALSE</formula>
    </cfRule>
  </conditionalFormatting>
  <conditionalFormatting sqref="Z3 Z5:Z4942">
    <cfRule type="expression" priority="46" dxfId="19">
      <formula>OR($Z3=0,$Z3="")=FALSE</formula>
    </cfRule>
  </conditionalFormatting>
  <conditionalFormatting sqref="AA3 AA5:AA4942">
    <cfRule type="expression" priority="45" dxfId="18">
      <formula>OR($AA3=0,$AA3="")=FALSE</formula>
    </cfRule>
  </conditionalFormatting>
  <conditionalFormatting sqref="AB3 AB5:AB4942">
    <cfRule type="expression" priority="35" dxfId="17">
      <formula>$AB3="Nevybráno"</formula>
    </cfRule>
    <cfRule type="expression" priority="36" dxfId="16">
      <formula>AC3="NENÍ"</formula>
    </cfRule>
    <cfRule type="expression" priority="38" dxfId="15">
      <formula>OR($AB3=0,$AB3="")=FALSE</formula>
    </cfRule>
  </conditionalFormatting>
  <conditionalFormatting sqref="AF3 AF5:AF4942 AL5:AM4942">
    <cfRule type="cellIs" priority="150" operator="equal" dxfId="7">
      <formula>0</formula>
    </cfRule>
  </conditionalFormatting>
  <conditionalFormatting sqref="AF3 AF5:AF4942">
    <cfRule type="cellIs" priority="140" operator="equal" dxfId="5">
      <formula>"není TYP CENY"</formula>
    </cfRule>
    <cfRule type="expression" priority="152" dxfId="12">
      <formula>AF3&gt;0</formula>
    </cfRule>
  </conditionalFormatting>
  <conditionalFormatting sqref="AG3:AH3 AG5:AH4942">
    <cfRule type="expression" priority="141" dxfId="1">
      <formula>AG3=""</formula>
    </cfRule>
  </conditionalFormatting>
  <conditionalFormatting sqref="AI3 AI5:AI4942">
    <cfRule type="expression" priority="151" dxfId="10">
      <formula>AI3&lt;&gt;0</formula>
    </cfRule>
  </conditionalFormatting>
  <conditionalFormatting sqref="AK3 AK5:AK4942">
    <cfRule type="expression" priority="83" dxfId="9">
      <formula>AND(AK3&lt;&gt;"",AK3&lt;&gt;0)</formula>
    </cfRule>
  </conditionalFormatting>
  <conditionalFormatting sqref="AF3 AF5:AF4942 AI3 AI5:AI4942 AL3 AL5:AM4942">
    <cfRule type="cellIs" priority="149" operator="equal" dxfId="5">
      <formula>"CHYBA"</formula>
    </cfRule>
  </conditionalFormatting>
  <conditionalFormatting sqref="AL3:AM3">
    <cfRule type="cellIs" priority="41" operator="equal" dxfId="7">
      <formula>0</formula>
    </cfRule>
  </conditionalFormatting>
  <conditionalFormatting sqref="AM3 AM5:AM4942">
    <cfRule type="expression" priority="27" dxfId="6">
      <formula>$AM3="Nefunkční"</formula>
    </cfRule>
  </conditionalFormatting>
  <conditionalFormatting sqref="AM3">
    <cfRule type="cellIs" priority="40" operator="equal" dxfId="5">
      <formula>"CHYBA"</formula>
    </cfRule>
  </conditionalFormatting>
  <conditionalFormatting sqref="C4">
    <cfRule type="duplicateValues" priority="156" dxfId="2"/>
    <cfRule type="duplicateValues" priority="157" dxfId="2" stopIfTrue="1"/>
    <cfRule type="duplicateValues" priority="158" dxfId="2" stopIfTrue="1"/>
  </conditionalFormatting>
  <conditionalFormatting sqref="V3 V5:V4942">
    <cfRule type="expression" priority="171" dxfId="1">
      <formula>AND(X3&lt;&gt;"",V3="")=TRUE</formula>
    </cfRule>
    <cfRule type="expression" priority="172" dxfId="0">
      <formula>OR($AE3="Brutto/Rabat (zboží)",$AE3="Brutto/Rabat (DSD)",$AE3="Brutto/Rabat (Dodavatel)",$AE3="Brutto/Rabat (0%)/Um.vyt.cena",$AE3="Netto/Brutto")</formula>
    </cfRule>
  </conditionalFormatting>
  <dataValidations count="4">
    <dataValidation sqref="AJ3 AJ5:AJ4942" showDropDown="0" showInputMessage="1" showErrorMessage="1" allowBlank="1" errorTitle="Nekorektní zadání" error="Zadáváte jinou než existující hodnotu. Vyberte ze seznamu, odpovídající nastavení podmínky YPRC." type="list" errorStyle="information">
      <formula1>"Dodavatel,DSD,Artikl,---"</formula1>
    </dataValidation>
    <dataValidation sqref="AE3 AE5:AE4942" showDropDown="0" showInputMessage="1" showErrorMessage="1" allowBlank="1" errorTitle="Chybné zadáné" error="Vyberte pouze variantu ze seznamu." type="list">
      <formula1>"Brutto/Rabat (Zboží),Brutto/Rabat (DSD),Brutto/Rabat (Dodavatel),Brutto/Rabat (0%)/Um.vyt.cena,Netto/Brutto,Netto a Uměle vytvořená cena"</formula1>
    </dataValidation>
    <dataValidation sqref="AC3 AC5:AC4942" showDropDown="0" showInputMessage="1" showErrorMessage="1" allowBlank="1" type="list">
      <formula1>"Sčítaná,Postupná,NENÍ"</formula1>
    </dataValidation>
    <dataValidation sqref="AG3:AG4942" showDropDown="0" showInputMessage="1" showErrorMessage="1" allowBlank="1" type="list">
      <formula1>"1,2"</formula1>
    </dataValidation>
  </dataValidations>
  <pageMargins left="0.7" right="0.7" top="0.787401575" bottom="0.787401575" header="0.3" footer="0.3"/>
  <pageSetup orientation="portrait" paperSize="9"/>
</worksheet>
</file>

<file path=xl/worksheets/sheet2.xml><?xml version="1.0" encoding="utf-8"?>
<worksheet xmlns="http://schemas.openxmlformats.org/spreadsheetml/2006/main">
  <sheetPr>
    <tabColor rgb="FF000000"/>
    <outlinePr summaryBelow="1" summaryRight="1"/>
    <pageSetUpPr/>
  </sheetPr>
  <dimension ref="A1:S55"/>
  <sheetViews>
    <sheetView workbookViewId="0">
      <pane ySplit="5" topLeftCell="A6" activePane="bottomLeft" state="frozen"/>
      <selection pane="bottomLeft" activeCell="C11" sqref="C11"/>
    </sheetView>
  </sheetViews>
  <sheetFormatPr baseColWidth="8" defaultRowHeight="14.4"/>
  <cols>
    <col width="19.6640625" customWidth="1" style="15" min="1" max="1"/>
    <col width="27.109375" customWidth="1" style="14" min="2" max="2"/>
    <col width="7.33203125" customWidth="1" min="3" max="3"/>
    <col width="7.33203125" customWidth="1" style="14" min="4" max="4"/>
    <col width="8.109375" bestFit="1" customWidth="1" style="14" min="5" max="5"/>
    <col width="35.6640625" customWidth="1" style="15" min="6" max="6"/>
    <col width="4.44140625" customWidth="1" style="15" min="7" max="7"/>
    <col width="9.109375" customWidth="1" style="16" min="8" max="9"/>
    <col width="9.109375" customWidth="1" style="103" min="10" max="10"/>
    <col width="10.33203125" customWidth="1" style="103" min="11" max="13"/>
    <col width="10" customWidth="1" style="103" min="14" max="14"/>
    <col width="9.109375" customWidth="1" style="103" min="15" max="15"/>
    <col width="1.109375" customWidth="1" style="94" min="16" max="16"/>
    <col width="9.109375" customWidth="1" style="114" min="17" max="17"/>
  </cols>
  <sheetData>
    <row r="1" ht="12.75" customHeight="1">
      <c r="A1" s="20" t="inlineStr">
        <is>
          <t>STAVMAT SKUPINY</t>
        </is>
      </c>
      <c r="B1" s="17" t="n"/>
      <c r="C1" s="18" t="n"/>
      <c r="D1" s="37" t="inlineStr">
        <is>
          <t>DODAVATELSKÁ DATA</t>
        </is>
      </c>
      <c r="E1" s="37" t="n"/>
      <c r="F1" s="18" t="n"/>
      <c r="G1" s="18" t="n"/>
      <c r="H1" s="19" t="n"/>
      <c r="I1" s="19" t="n"/>
      <c r="J1" s="95" t="n"/>
      <c r="K1" s="95" t="n"/>
      <c r="L1" s="95" t="n"/>
      <c r="M1" s="95" t="n"/>
      <c r="N1" s="95" t="n"/>
      <c r="O1" s="95" t="n"/>
      <c r="Q1" s="111" t="n"/>
    </row>
    <row r="2" ht="58.5" customHeight="1" thickBot="1">
      <c r="A2" s="36" t="inlineStr">
        <is>
          <t>DSD/DSP Stavmat</t>
        </is>
      </c>
      <c r="B2" s="24" t="inlineStr">
        <is>
          <t>Název skupiny</t>
        </is>
      </c>
      <c r="C2" s="130" t="inlineStr">
        <is>
          <t>hierarchie</t>
        </is>
      </c>
      <c r="D2" s="34" t="inlineStr">
        <is>
          <t>Rabatová skupina</t>
        </is>
      </c>
      <c r="E2" s="34" t="inlineStr">
        <is>
          <t>Nová rabat.skup.dodavatele</t>
        </is>
      </c>
      <c r="F2" s="35" t="inlineStr">
        <is>
          <t>Název výrobků / skupiny</t>
        </is>
      </c>
      <c r="G2" s="33" t="inlineStr">
        <is>
          <t>MJ</t>
        </is>
      </c>
      <c r="H2" s="25" t="inlineStr">
        <is>
          <t>Pevná nákupní cena (PNC)</t>
        </is>
      </c>
      <c r="I2" s="26" t="inlineStr">
        <is>
          <t>Ceníková cena           (ZC)</t>
        </is>
      </c>
      <c r="J2" s="96" t="inlineStr">
        <is>
          <t>Základní rabat (ZR)</t>
        </is>
      </c>
      <c r="K2" s="97" t="inlineStr">
        <is>
          <t>1.Doplňková sleva           (1.DS)</t>
        </is>
      </c>
      <c r="L2" s="98" t="inlineStr">
        <is>
          <t>2.Doplňková sleva           (2.DS)</t>
        </is>
      </c>
      <c r="M2" s="99" t="inlineStr">
        <is>
          <t>3.Doplňková sleva           (3.DS)</t>
        </is>
      </c>
      <c r="N2" s="123" t="inlineStr">
        <is>
          <t>Objektová sleva (OS)</t>
        </is>
      </c>
      <c r="O2" s="107" t="inlineStr">
        <is>
          <t>Platební sleva (PS)</t>
        </is>
      </c>
      <c r="P2" s="104" t="n"/>
      <c r="Q2" s="108" t="inlineStr">
        <is>
          <t>Slevy Celkem</t>
        </is>
      </c>
      <c r="R2" s="26" t="inlineStr">
        <is>
          <t>původní DSD</t>
        </is>
      </c>
      <c r="S2" s="43" t="inlineStr">
        <is>
          <t>*Vyplňte pouze pole, která potřebujete, lze také další pole doplnit</t>
        </is>
      </c>
    </row>
    <row r="3" ht="13.5" customHeight="1" thickBot="1">
      <c r="A3" s="18" t="n"/>
      <c r="B3" s="17" t="n"/>
      <c r="C3" s="18" t="n"/>
      <c r="D3" s="17" t="n"/>
      <c r="E3" s="17" t="n"/>
      <c r="F3" s="18" t="n"/>
      <c r="G3" s="18" t="n"/>
      <c r="H3" s="19" t="n"/>
      <c r="I3" s="19" t="n"/>
      <c r="J3" s="95" t="n"/>
      <c r="K3" s="171" t="inlineStr">
        <is>
          <t>Postupná</t>
        </is>
      </c>
      <c r="L3" s="172" t="n"/>
      <c r="M3" s="173" t="n"/>
      <c r="N3" s="100" t="n"/>
      <c r="O3" s="101" t="inlineStr">
        <is>
          <t xml:space="preserve"> x %</t>
        </is>
      </c>
      <c r="P3" s="105" t="n"/>
      <c r="Q3" s="112" t="n"/>
    </row>
    <row r="4">
      <c r="A4" s="27" t="inlineStr">
        <is>
          <t>RIG 01</t>
        </is>
      </c>
      <c r="B4" s="28" t="inlineStr">
        <is>
          <t>Sádrokarton RB 9,5</t>
        </is>
      </c>
      <c r="D4" s="32" t="inlineStr">
        <is>
          <t>CCD1</t>
        </is>
      </c>
      <c r="E4" s="32" t="n"/>
      <c r="F4" s="30" t="inlineStr">
        <is>
          <t>Hobby RB 9,5  - příklad</t>
        </is>
      </c>
      <c r="G4" s="29" t="n"/>
      <c r="H4" s="31">
        <f>I4*((100%-J4)*(100%-K4)*(100%-L4)*(100%-M4)*(100%-N4)*(100%-O4))</f>
        <v/>
      </c>
      <c r="I4" s="31" t="n">
        <v>100</v>
      </c>
      <c r="J4" s="102" t="n">
        <v>0.3</v>
      </c>
      <c r="K4" s="102" t="n">
        <v>0.1</v>
      </c>
      <c r="L4" s="102" t="n">
        <v>0.05</v>
      </c>
      <c r="M4" s="102" t="n">
        <v>0.02</v>
      </c>
      <c r="N4" s="102" t="n">
        <v>0.075</v>
      </c>
      <c r="O4" s="102" t="n">
        <v>0.02</v>
      </c>
      <c r="P4" s="106" t="n"/>
      <c r="Q4" s="113">
        <f>IF(OR($K$3="Vyberte",$K$3="Postupná"),100%-((100%-J4)*(100%-K4)*(100%-L4)*(100%-M4)*(100%-N4)*(100%-O4)),J4+K4+L4+N4+O4)</f>
        <v/>
      </c>
      <c r="R4" s="94" t="n"/>
    </row>
    <row r="5" ht="16.5" customHeight="1">
      <c r="A5" s="18" t="n"/>
      <c r="B5" s="17" t="n"/>
      <c r="C5" s="18" t="n"/>
      <c r="D5" s="17" t="n"/>
      <c r="E5" s="17" t="n"/>
      <c r="F5" s="18" t="n"/>
      <c r="G5" s="18" t="n"/>
      <c r="H5" s="19" t="n"/>
      <c r="I5" s="19" t="n"/>
      <c r="J5" s="95" t="n"/>
      <c r="K5" s="95" t="n"/>
      <c r="L5" s="95" t="n"/>
      <c r="M5" s="95" t="n"/>
      <c r="N5" s="95" t="n"/>
      <c r="O5" s="95" t="n"/>
      <c r="Q5" s="111" t="n"/>
    </row>
    <row r="6">
      <c r="A6" s="15" t="inlineStr">
        <is>
          <t>ABB ABB</t>
        </is>
      </c>
      <c r="B6" s="14" t="inlineStr">
        <is>
          <t>sortiment abb</t>
        </is>
      </c>
      <c r="D6" s="153" t="inlineStr">
        <is>
          <t>HA</t>
        </is>
      </c>
      <c r="E6" s="158" t="inlineStr">
        <is>
          <t>YC</t>
        </is>
      </c>
      <c r="F6" s="15" t="inlineStr">
        <is>
          <t>Classic, Swing, Swing L</t>
        </is>
      </c>
      <c r="H6" s="131" t="n"/>
      <c r="I6" s="131" t="n"/>
      <c r="J6" s="132" t="n">
        <v>0.47</v>
      </c>
      <c r="K6" s="132" t="n">
        <v>0</v>
      </c>
      <c r="L6" s="132" t="n"/>
      <c r="M6" s="132" t="n"/>
      <c r="N6" s="132" t="n">
        <v>0</v>
      </c>
      <c r="O6" s="132" t="n">
        <v>0</v>
      </c>
      <c r="P6" s="106" t="n"/>
      <c r="Q6" s="113">
        <f>IF(OR($K$3="Vyberte",$K$3="Postupná"),100%-((100%-J6)*(100%-K6)*(100%-L6)*(100%-M6)*(100%-N6)*(100%-O6)),J6+K6+L6+N6+O6)</f>
        <v/>
      </c>
      <c r="R6" t="inlineStr">
        <is>
          <t>ABB 01</t>
        </is>
      </c>
    </row>
    <row r="7">
      <c r="A7" s="15" t="inlineStr">
        <is>
          <t>ABB ABB</t>
        </is>
      </c>
      <c r="B7" s="14" t="inlineStr">
        <is>
          <t>sortiment abb</t>
        </is>
      </c>
      <c r="D7" s="153" t="inlineStr">
        <is>
          <t>HB</t>
        </is>
      </c>
      <c r="E7" s="158" t="inlineStr">
        <is>
          <t>YS</t>
        </is>
      </c>
      <c r="F7" s="15" t="inlineStr">
        <is>
          <t>Tango, Levit, Element, Time, Neo v základních barvách</t>
        </is>
      </c>
      <c r="J7" s="132" t="n">
        <v>0.47</v>
      </c>
      <c r="Q7" s="113">
        <f>IF(OR($K$3="Vyberte",$K$3="Postupná"),100%-((100%-J7)*(100%-K7)*(100%-L7)*(100%-M7)*(100%-N7)*(100%-O7)),J7+K7+L7+N7+O7)</f>
        <v/>
      </c>
      <c r="R7" t="inlineStr">
        <is>
          <t>ABB 01</t>
        </is>
      </c>
    </row>
    <row r="8">
      <c r="A8" s="15" t="inlineStr">
        <is>
          <t>ABB ABB</t>
        </is>
      </c>
      <c r="B8" s="14" t="inlineStr">
        <is>
          <t>sortiment abb</t>
        </is>
      </c>
      <c r="D8" s="153" t="inlineStr">
        <is>
          <t>HC</t>
        </is>
      </c>
      <c r="E8" s="158" t="inlineStr">
        <is>
          <t>YU</t>
        </is>
      </c>
      <c r="F8" s="15" t="inlineStr">
        <is>
          <t>Time v metalickém provedení, Neo Tech, Levit M, Time Arbo, Decento, Future linear, Solo, Solo Carat, Alpha exclusive, Impuls</t>
        </is>
      </c>
      <c r="J8" s="132" t="n">
        <v>0.47</v>
      </c>
      <c r="Q8" s="113">
        <f>IF(OR($K$3="Vyberte",$K$3="Postupná"),100%-((100%-J8)*(100%-K8)*(100%-L8)*(100%-M8)*(100%-N8)*(100%-O8)),J8+K8+L8+N8+O8)</f>
        <v/>
      </c>
      <c r="R8" t="inlineStr">
        <is>
          <t>ABB 01</t>
        </is>
      </c>
    </row>
    <row r="9">
      <c r="A9" s="15" t="inlineStr">
        <is>
          <t>ABB ABB</t>
        </is>
      </c>
      <c r="B9" s="14" t="inlineStr">
        <is>
          <t>sortiment abb</t>
        </is>
      </c>
      <c r="D9" s="153" t="inlineStr">
        <is>
          <t>HD</t>
        </is>
      </c>
      <c r="E9" s="158" t="inlineStr">
        <is>
          <t>YT</t>
        </is>
      </c>
      <c r="F9" s="15" t="inlineStr">
        <is>
          <t>Zásuvky s přepěťovou ochranou (SPD) a signalizací provozního stavu (SPS)</t>
        </is>
      </c>
      <c r="J9" s="132" t="n">
        <v>0.47</v>
      </c>
      <c r="Q9" s="113">
        <f>IF(OR($K$3="Vyberte",$K$3="Postupná"),100%-((100%-J9)*(100%-K9)*(100%-L9)*(100%-M9)*(100%-N9)*(100%-O9)),J9+K9+L9+N9+O9)</f>
        <v/>
      </c>
      <c r="R9" t="inlineStr">
        <is>
          <t>ABB 01</t>
        </is>
      </c>
    </row>
    <row r="10">
      <c r="A10" s="15" t="inlineStr">
        <is>
          <t>ABB ABB</t>
        </is>
      </c>
      <c r="B10" s="14" t="inlineStr">
        <is>
          <t>sortiment abb</t>
        </is>
      </c>
      <c r="D10" s="153" t="inlineStr">
        <is>
          <t>HE</t>
        </is>
      </c>
      <c r="E10" s="158" t="inlineStr">
        <is>
          <t>YL</t>
        </is>
      </c>
      <c r="F10" s="15" t="inlineStr">
        <is>
          <t>Elektronika CZ - termostaty, časové spínače, PIR, LED osvětlení (pouze nedesignové prvky)</t>
        </is>
      </c>
      <c r="J10" s="132" t="n">
        <v>0.47</v>
      </c>
      <c r="Q10" s="113">
        <f>IF(OR($K$3="Vyberte",$K$3="Postupná"),100%-((100%-J10)*(100%-K10)*(100%-L10)*(100%-M10)*(100%-N10)*(100%-O10)),J10+K10+L10+N10+O10)</f>
        <v/>
      </c>
      <c r="R10" t="inlineStr">
        <is>
          <t>ABB 01</t>
        </is>
      </c>
    </row>
    <row r="11">
      <c r="A11" s="15" t="inlineStr">
        <is>
          <t>ABB ABB</t>
        </is>
      </c>
      <c r="B11" s="14" t="inlineStr">
        <is>
          <t>sortiment abb</t>
        </is>
      </c>
      <c r="D11" s="153" t="inlineStr">
        <is>
          <t>HF</t>
        </is>
      </c>
      <c r="E11" s="158" t="inlineStr">
        <is>
          <t>YE</t>
        </is>
      </c>
      <c r="F11" s="15" t="inlineStr">
        <is>
          <t>Elektronika ostatní - termostaty, stmívače, PIR, žaluziové spínače, AudioWorld, snímač CO2, LED osvětlení (pouze nedesignové prvky)</t>
        </is>
      </c>
      <c r="J11" s="132" t="n">
        <v>0.47</v>
      </c>
      <c r="Q11" s="113">
        <f>IF(OR($K$3="Vyberte",$K$3="Postupná"),100%-((100%-J11)*(100%-K11)*(100%-L11)*(100%-M11)*(100%-N11)*(100%-O11)),J11+K11+L11+N11+O11)</f>
        <v/>
      </c>
      <c r="R11" t="inlineStr">
        <is>
          <t>ABB 01</t>
        </is>
      </c>
    </row>
    <row r="12">
      <c r="A12" s="15" t="inlineStr">
        <is>
          <t>ABB ABB</t>
        </is>
      </c>
      <c r="B12" s="14" t="inlineStr">
        <is>
          <t>sortiment abb</t>
        </is>
      </c>
      <c r="D12" s="153" t="inlineStr">
        <is>
          <t>HG</t>
        </is>
      </c>
      <c r="E12" s="158" t="inlineStr">
        <is>
          <t>YK</t>
        </is>
      </c>
      <c r="F12" s="15" t="inlineStr">
        <is>
          <t>Dálkové ovládání RF868 a IR (vč. designových prvků)</t>
        </is>
      </c>
      <c r="J12" s="132" t="n">
        <v>0.47</v>
      </c>
      <c r="Q12" s="113">
        <f>IF(OR($K$3="Vyberte",$K$3="Postupná"),100%-((100%-J12)*(100%-K12)*(100%-L12)*(100%-M12)*(100%-N12)*(100%-O12)),J12+K12+L12+N12+O12)</f>
        <v/>
      </c>
      <c r="R12" t="inlineStr">
        <is>
          <t>ABB 01</t>
        </is>
      </c>
    </row>
    <row r="13">
      <c r="A13" s="15" t="inlineStr">
        <is>
          <t>ABB ABB</t>
        </is>
      </c>
      <c r="B13" s="14" t="inlineStr">
        <is>
          <t>sortiment abb</t>
        </is>
      </c>
      <c r="D13" s="153" t="inlineStr">
        <is>
          <t>HH</t>
        </is>
      </c>
      <c r="E13" s="158" t="inlineStr">
        <is>
          <t>YD</t>
        </is>
      </c>
      <c r="F13" s="15" t="inlineStr">
        <is>
          <t>Přístroje IP XX (vč. FI-DOS a SPD)</t>
        </is>
      </c>
      <c r="J13" s="132" t="n">
        <v>0.47</v>
      </c>
      <c r="Q13" s="113">
        <f>IF(OR($K$3="Vyberte",$K$3="Postupná"),100%-((100%-J13)*(100%-K13)*(100%-L13)*(100%-M13)*(100%-N13)*(100%-O13)),J13+K13+L13+N13+O13)</f>
        <v/>
      </c>
      <c r="R13" t="inlineStr">
        <is>
          <t>ABB 01</t>
        </is>
      </c>
    </row>
    <row r="14">
      <c r="A14" s="15" t="inlineStr">
        <is>
          <t>ABB ABB</t>
        </is>
      </c>
      <c r="B14" s="14" t="inlineStr">
        <is>
          <t>sortiment abb</t>
        </is>
      </c>
      <c r="D14" s="153" t="inlineStr">
        <is>
          <t>HJ</t>
        </is>
      </c>
      <c r="E14" s="158" t="inlineStr">
        <is>
          <t>YB</t>
        </is>
      </c>
      <c r="F14" s="15" t="inlineStr">
        <is>
          <t>IPS, 3pólové spínače, zásuvkové boxy</t>
        </is>
      </c>
      <c r="J14" s="132" t="n">
        <v>0.47</v>
      </c>
      <c r="Q14" s="113">
        <f>IF(OR($K$3="Vyberte",$K$3="Postupná"),100%-((100%-J14)*(100%-K14)*(100%-L14)*(100%-M14)*(100%-N14)*(100%-O14)),J14+K14+L14+N14+O14)</f>
        <v/>
      </c>
      <c r="R14" t="inlineStr">
        <is>
          <t>ABB 01</t>
        </is>
      </c>
    </row>
    <row r="15">
      <c r="A15" s="15" t="inlineStr">
        <is>
          <t>ABB ABB</t>
        </is>
      </c>
      <c r="B15" s="14" t="inlineStr">
        <is>
          <t>sortiment abb</t>
        </is>
      </c>
      <c r="D15" s="153" t="inlineStr">
        <is>
          <t>HL</t>
        </is>
      </c>
      <c r="E15" s="158" t="inlineStr">
        <is>
          <t>YQ</t>
        </is>
      </c>
      <c r="F15" s="15" t="inlineStr">
        <is>
          <t>ABB-free@home</t>
        </is>
      </c>
      <c r="J15" s="132" t="n">
        <v>0.47</v>
      </c>
      <c r="Q15" s="113">
        <f>IF(OR($K$3="Vyberte",$K$3="Postupná"),100%-((100%-J15)*(100%-K15)*(100%-L15)*(100%-M15)*(100%-N15)*(100%-O15)),J15+K15+L15+N15+O15)</f>
        <v/>
      </c>
      <c r="R15" t="inlineStr">
        <is>
          <t>ABB 01</t>
        </is>
      </c>
    </row>
    <row r="16">
      <c r="A16" s="15" t="inlineStr">
        <is>
          <t>ABB ABB</t>
        </is>
      </c>
      <c r="B16" s="14" t="inlineStr">
        <is>
          <t>sortiment abb</t>
        </is>
      </c>
      <c r="D16" s="153" t="inlineStr">
        <is>
          <t>HN</t>
        </is>
      </c>
      <c r="E16" s="158" t="inlineStr">
        <is>
          <t>YY</t>
        </is>
      </c>
      <c r="F16" s="15" t="inlineStr">
        <is>
          <t>Prvky pro pohyblivé přívody - vidlice a zásuvky 230 V, vidlice na jiná napětí, pohyblivé zásuvky, prodlužovací přívody, adaptory, šňůrové spínače</t>
        </is>
      </c>
      <c r="J16" s="132" t="n">
        <v>0.47</v>
      </c>
      <c r="Q16" s="113">
        <f>IF(OR($K$3="Vyberte",$K$3="Postupná"),100%-((100%-J16)*(100%-K16)*(100%-L16)*(100%-M16)*(100%-N16)*(100%-O16)),J16+K16+L16+N16+O16)</f>
        <v/>
      </c>
      <c r="R16" t="inlineStr">
        <is>
          <t>ABB 01</t>
        </is>
      </c>
    </row>
    <row r="17">
      <c r="A17" s="15" t="inlineStr">
        <is>
          <t>ABB ABB</t>
        </is>
      </c>
      <c r="B17" s="14" t="inlineStr">
        <is>
          <t>sortiment abb</t>
        </is>
      </c>
      <c r="D17" s="153" t="inlineStr">
        <is>
          <t>HP</t>
        </is>
      </c>
      <c r="E17" s="158" t="inlineStr">
        <is>
          <t>YI</t>
        </is>
      </c>
      <c r="F17" s="15" t="inlineStr">
        <is>
          <t>Přístroje pro zdravotnické instalace (všechny prvky, vč. zásuvek Reflex SI s SPD a SPS), prvky signalizačního systému</t>
        </is>
      </c>
      <c r="J17" s="132" t="n">
        <v>0.47</v>
      </c>
      <c r="Q17" s="113">
        <f>IF(OR($K$3="Vyberte",$K$3="Postupná"),100%-((100%-J17)*(100%-K17)*(100%-L17)*(100%-M17)*(100%-N17)*(100%-O17)),J17+K17+L17+N17+O17)</f>
        <v/>
      </c>
      <c r="R17" t="inlineStr">
        <is>
          <t>ABB 01</t>
        </is>
      </c>
    </row>
    <row r="18">
      <c r="A18" s="15" t="inlineStr">
        <is>
          <t>ABB ABB</t>
        </is>
      </c>
      <c r="B18" s="14" t="inlineStr">
        <is>
          <t>sortiment abb</t>
        </is>
      </c>
      <c r="D18" s="153" t="inlineStr">
        <is>
          <t>HR</t>
        </is>
      </c>
      <c r="E18" s="158" t="inlineStr">
        <is>
          <t>YP</t>
        </is>
      </c>
      <c r="F18" s="15" t="inlineStr">
        <is>
          <t>Spínací mechanismy 3558, 3559 a ostatní přístroje, doutnavky, žárovky, komunikační a datové zásuvky, Profil 45</t>
        </is>
      </c>
      <c r="J18" s="132" t="n">
        <v>0.47</v>
      </c>
      <c r="Q18" s="113">
        <f>IF(OR($K$3="Vyberte",$K$3="Postupná"),100%-((100%-J18)*(100%-K18)*(100%-L18)*(100%-M18)*(100%-N18)*(100%-O18)),J18+K18+L18+N18+O18)</f>
        <v/>
      </c>
      <c r="R18" t="inlineStr">
        <is>
          <t>ABB 01</t>
        </is>
      </c>
    </row>
    <row r="19">
      <c r="A19" s="15" t="inlineStr">
        <is>
          <t>ABB ABB</t>
        </is>
      </c>
      <c r="B19" s="14" t="inlineStr">
        <is>
          <t>sortiment abb</t>
        </is>
      </c>
      <c r="D19" s="153" t="inlineStr">
        <is>
          <t>HS</t>
        </is>
      </c>
      <c r="E19" s="158" t="inlineStr">
        <is>
          <t>YR</t>
        </is>
      </c>
      <c r="F19" s="15" t="inlineStr">
        <is>
          <t>Blistry</t>
        </is>
      </c>
      <c r="J19" s="132" t="n">
        <v>0.47</v>
      </c>
      <c r="Q19" s="113">
        <f>IF(OR($K$3="Vyberte",$K$3="Postupná"),100%-((100%-J19)*(100%-K19)*(100%-L19)*(100%-M19)*(100%-N19)*(100%-O19)),J19+K19+L19+N19+O19)</f>
        <v/>
      </c>
      <c r="R19" t="inlineStr">
        <is>
          <t>ABB 01</t>
        </is>
      </c>
    </row>
    <row r="20">
      <c r="D20" s="153" t="n"/>
      <c r="E20" s="158" t="inlineStr">
        <is>
          <t>YV</t>
        </is>
      </c>
      <c r="J20" s="132" t="n">
        <v>0.47</v>
      </c>
      <c r="Q20" s="113">
        <f>IF(OR($K$3="Vyberte",$K$3="Postupná"),100%-((100%-J20)*(100%-K20)*(100%-L20)*(100%-M20)*(100%-N20)*(100%-O20)),J20+K20+L20+N20+O20)</f>
        <v/>
      </c>
      <c r="R20" t="inlineStr">
        <is>
          <t>ABB 01</t>
        </is>
      </c>
    </row>
    <row r="21">
      <c r="D21" s="153" t="n"/>
      <c r="E21" s="158" t="inlineStr">
        <is>
          <t>YZ</t>
        </is>
      </c>
      <c r="J21" s="132" t="n">
        <v>0.47</v>
      </c>
      <c r="Q21" s="113">
        <f>IF(OR($K$3="Vyberte",$K$3="Postupná"),100%-((100%-J21)*(100%-K21)*(100%-L21)*(100%-M21)*(100%-N21)*(100%-O21)),J21+K21+L21+N21+O21)</f>
        <v/>
      </c>
      <c r="R21" t="inlineStr">
        <is>
          <t>ABB 01</t>
        </is>
      </c>
    </row>
    <row r="22">
      <c r="E22" s="158" t="n"/>
      <c r="J22" s="132" t="n"/>
      <c r="Q22" s="113" t="n"/>
    </row>
    <row r="23">
      <c r="A23" s="15" t="inlineStr">
        <is>
          <t>ABB WEM</t>
        </is>
      </c>
      <c r="B23" s="14" t="inlineStr">
        <is>
          <t>sortiment welcome</t>
        </is>
      </c>
      <c r="D23" s="14" t="inlineStr">
        <is>
          <t>HK</t>
        </is>
      </c>
      <c r="E23" s="158" t="inlineStr">
        <is>
          <t>YK</t>
        </is>
      </c>
      <c r="F23" s="15" t="inlineStr">
        <is>
          <t>Domovní audio a videotelefony ABB-Welcome Midi</t>
        </is>
      </c>
      <c r="J23" s="103" t="n">
        <v>0.32</v>
      </c>
      <c r="Q23" s="113">
        <f>IF(OR($K$3="Vyberte",$K$3="Postupná"),100%-((100%-J23)*(100%-K23)*(100%-L23)*(100%-M23)*(100%-N23)*(100%-O23)),J23+K23+L23+N23+O23)</f>
        <v/>
      </c>
      <c r="R23" t="inlineStr">
        <is>
          <t>ABB 02</t>
        </is>
      </c>
    </row>
    <row r="24">
      <c r="Q24" s="113" t="n"/>
    </row>
    <row r="25">
      <c r="Q25" s="113" t="n"/>
    </row>
    <row r="26">
      <c r="Q26" s="113" t="n"/>
    </row>
    <row r="27">
      <c r="Q27" s="113" t="n"/>
    </row>
    <row r="28">
      <c r="Q28" s="113" t="n"/>
    </row>
    <row r="29">
      <c r="Q29" s="113" t="n"/>
    </row>
    <row r="30">
      <c r="Q30" s="113" t="n"/>
    </row>
    <row r="31" customFormat="1" s="151">
      <c r="A31" s="152" t="inlineStr">
        <is>
          <t>ABB KNX</t>
        </is>
      </c>
      <c r="B31" s="153" t="inlineStr">
        <is>
          <t>sortiment knx</t>
        </is>
      </c>
      <c r="D31" s="153" t="inlineStr">
        <is>
          <t>GZ</t>
        </is>
      </c>
      <c r="E31" s="153" t="n"/>
      <c r="F31" s="152" t="inlineStr">
        <is>
          <t>ABB i-bus KNX</t>
        </is>
      </c>
      <c r="G31" s="152" t="n"/>
      <c r="H31" s="154" t="n"/>
      <c r="I31" s="154" t="n"/>
      <c r="J31" s="155" t="n">
        <v>0.32</v>
      </c>
      <c r="K31" s="155" t="n"/>
      <c r="L31" s="155" t="n"/>
      <c r="M31" s="155" t="n"/>
      <c r="N31" s="155" t="n"/>
      <c r="O31" s="155" t="n"/>
      <c r="P31" s="156" t="n"/>
      <c r="Q31" s="157">
        <f>IF(OR($K$3="Vyberte",$K$3="Postupná"),100%-((100%-J31)*(100%-K31)*(100%-L31)*(100%-M31)*(100%-N31)*(100%-O31)),J31+K31+L31+N31+O31)</f>
        <v/>
      </c>
      <c r="R31" s="151" t="inlineStr">
        <is>
          <t>ABB 03</t>
        </is>
      </c>
    </row>
    <row r="33">
      <c r="D33" s="153" t="inlineStr">
        <is>
          <t>GA</t>
        </is>
      </c>
      <c r="E33" s="153" t="n"/>
      <c r="F33" s="152" t="inlineStr">
        <is>
          <t>Stykače a nadproudová relé - stykače AF, AFS, UA, EK, GA, ESB, NF, NS, ministykače B,K, nadproudová relé TF, T16, EF, spouštěče elektronické HF</t>
        </is>
      </c>
    </row>
    <row r="34">
      <c r="D34" s="153" t="inlineStr">
        <is>
          <t>GB</t>
        </is>
      </c>
      <c r="E34" s="153" t="n"/>
      <c r="F34" s="152" t="inlineStr">
        <is>
          <t>Výkonové jističe - kompaktní Tmax XT, Tmax T, vzduchové Emax 2</t>
        </is>
      </c>
    </row>
    <row r="35">
      <c r="D35" s="153" t="inlineStr">
        <is>
          <t>GC</t>
        </is>
      </c>
      <c r="E35" s="153" t="n"/>
      <c r="F35" s="152" t="inlineStr">
        <is>
          <t>Motorové jističe - MS116, MS132, MS165, MS5100, MS490</t>
        </is>
      </c>
    </row>
    <row r="36">
      <c r="D36" s="153" t="inlineStr">
        <is>
          <t>GD</t>
        </is>
      </c>
      <c r="E36" s="153" t="n"/>
      <c r="F36" s="152" t="inlineStr">
        <is>
          <t>Odpínače a přepínače OT, OTM, vačkové spínače OC, odpínače v krytu ONE20, OTP, OTL, OTR, OTA/OKA, OT…</t>
        </is>
      </c>
    </row>
    <row r="37">
      <c r="D37" s="153" t="inlineStr">
        <is>
          <t>GE</t>
        </is>
      </c>
      <c r="E37" s="153" t="n"/>
      <c r="F37" s="152" t="inlineStr">
        <is>
          <t>Pojistkový program - XLP, ZLBM/ZHBM, OS, XR, pojistkové spodky, nožové pojistky, monitory stavu pojistek</t>
        </is>
      </c>
    </row>
    <row r="38">
      <c r="D38" s="153" t="inlineStr">
        <is>
          <t>GF</t>
        </is>
      </c>
      <c r="E38" s="153" t="n"/>
      <c r="F38" s="152" t="inlineStr">
        <is>
          <t>Ovládací a signalizační prvky - Tlačítka a signálky modulární řady M… a kompaktní řady C…, signální věže, majáky</t>
        </is>
      </c>
    </row>
    <row r="39">
      <c r="D39" s="153" t="inlineStr">
        <is>
          <t>GG</t>
        </is>
      </c>
      <c r="E39" s="153" t="n"/>
      <c r="F39" s="152" t="inlineStr">
        <is>
          <t>Polohové spínače - plastové LS..P, kovové LS..M, bezpečnostní</t>
        </is>
      </c>
    </row>
    <row r="40">
      <c r="D40" s="153" t="inlineStr">
        <is>
          <t>GH</t>
        </is>
      </c>
      <c r="E40" s="153" t="n"/>
      <c r="F40" s="152" t="inlineStr">
        <is>
          <t>Elektronické přístroje - časová a monitorovací relé, zdroje DC, paticová relé. logická relé, UMC</t>
        </is>
      </c>
    </row>
    <row r="41">
      <c r="D41" s="153" t="inlineStr">
        <is>
          <t>GJ</t>
        </is>
      </c>
      <c r="E41" s="153" t="n"/>
      <c r="F41" s="152" t="inlineStr">
        <is>
          <t>Jokab Safety - přístroje pro bezpečnostní aplikace v průmyslu</t>
        </is>
      </c>
    </row>
    <row r="42">
      <c r="D42" s="153" t="inlineStr">
        <is>
          <t>GK</t>
        </is>
      </c>
      <c r="E42" s="153" t="n"/>
      <c r="F42" s="152" t="inlineStr">
        <is>
          <t>Zábleskové ochrany TVOC</t>
        </is>
      </c>
    </row>
    <row r="43">
      <c r="D43" s="153" t="inlineStr">
        <is>
          <t>GL</t>
        </is>
      </c>
      <c r="E43" s="153" t="n"/>
      <c r="F43" s="152" t="inlineStr">
        <is>
          <t>Komponenty pro kompenzaci - regulátory RVC a RVT, kondenzátory</t>
        </is>
      </c>
    </row>
    <row r="44">
      <c r="D44" s="153" t="inlineStr">
        <is>
          <t>GM</t>
        </is>
      </c>
      <c r="E44" s="153" t="n"/>
      <c r="F44" s="152" t="inlineStr">
        <is>
          <t>Jističe compact - S200M, S200M UC, S200P</t>
        </is>
      </c>
    </row>
    <row r="45">
      <c r="D45" s="153" t="inlineStr">
        <is>
          <t>GN</t>
        </is>
      </c>
      <c r="E45" s="153" t="n"/>
      <c r="F45" s="152" t="inlineStr">
        <is>
          <t>Chrániče a chrániče s jističem - F200, DS200, DDA, příslušenství pro jističe a chrániče</t>
        </is>
      </c>
    </row>
    <row r="46">
      <c r="D46" s="153" t="inlineStr">
        <is>
          <t>GP</t>
        </is>
      </c>
      <c r="E46" s="153" t="n"/>
      <c r="F46" s="152" t="inlineStr">
        <is>
          <t>Přepěťové ochrany OVR</t>
        </is>
      </c>
    </row>
    <row r="47">
      <c r="D47" s="153" t="inlineStr">
        <is>
          <t>GQ</t>
        </is>
      </c>
      <c r="E47" s="153" t="n"/>
      <c r="F47" s="152" t="inlineStr">
        <is>
          <t>Speciální jističe a chrániče - SU200, S800, S200MT, S220, SN201, DDA800, F200N, SMISSLINE, CMS</t>
        </is>
      </c>
    </row>
    <row r="48">
      <c r="D48" s="153" t="inlineStr">
        <is>
          <t>GR</t>
        </is>
      </c>
      <c r="E48" s="153" t="n"/>
      <c r="F48" s="152" t="inlineStr">
        <is>
          <t>Modulární a ostatní přístroje</t>
        </is>
      </c>
    </row>
    <row r="49">
      <c r="D49" s="153" t="inlineStr">
        <is>
          <t>GS</t>
        </is>
      </c>
      <c r="E49" s="153" t="n"/>
      <c r="F49" s="152" t="inlineStr">
        <is>
          <t>Elektroměry - řada A4, B2, C1</t>
        </is>
      </c>
    </row>
    <row r="50">
      <c r="D50" s="153" t="inlineStr">
        <is>
          <t>GT</t>
        </is>
      </c>
      <c r="E50" s="153" t="n"/>
      <c r="F50" s="152" t="inlineStr">
        <is>
          <t>Rozvodnice - UK600,  Mistral, U, AT, LUCA, Gemini IP66</t>
        </is>
      </c>
    </row>
    <row r="51">
      <c r="D51" s="153" t="inlineStr">
        <is>
          <t>GU</t>
        </is>
      </c>
      <c r="E51" s="153" t="n"/>
      <c r="F51" s="152" t="inlineStr">
        <is>
          <t>Rozváděčové skříně - TriLine, TwinLine, IS2, SR2</t>
        </is>
      </c>
    </row>
    <row r="52">
      <c r="D52" s="153" t="inlineStr">
        <is>
          <t>GV</t>
        </is>
      </c>
      <c r="E52" s="153" t="n"/>
      <c r="F52" s="152" t="inlineStr">
        <is>
          <t>Montážní krabice a žlaby</t>
        </is>
      </c>
    </row>
    <row r="53">
      <c r="D53" s="153" t="inlineStr">
        <is>
          <t>GX</t>
        </is>
      </c>
      <c r="E53" s="153" t="n"/>
      <c r="F53" s="152" t="inlineStr">
        <is>
          <t>Thomas &amp; Betts - Svazkování a ochrana kabelů</t>
        </is>
      </c>
    </row>
    <row r="54">
      <c r="D54" s="153" t="inlineStr">
        <is>
          <t>A7</t>
        </is>
      </c>
      <c r="E54" s="153" t="n"/>
      <c r="F54" s="152" t="inlineStr">
        <is>
          <t>Jističe compact - řada SZ200, S200 - 6kA</t>
        </is>
      </c>
    </row>
    <row r="55">
      <c r="D55" s="153" t="inlineStr">
        <is>
          <t>A8</t>
        </is>
      </c>
      <c r="E55" s="153" t="n"/>
      <c r="F55" s="152" t="inlineStr">
        <is>
          <t>Chrániče FH200 a chrániče s jističem DS201 - 6kA</t>
        </is>
      </c>
    </row>
  </sheetData>
  <autoFilter ref="A5:Q5"/>
  <mergeCells count="1">
    <mergeCell ref="K3:M3"/>
  </mergeCells>
  <dataValidations count="2">
    <dataValidation sqref="K3 N3" showDropDown="0" showInputMessage="1" showErrorMessage="0" allowBlank="1" promptTitle="Vyberte typ slevy/rabatu" prompt="Sčítaný = dané slevy se sčítají_x000a_Postupný = dané slevy se postupně odečítají " type="list" errorStyle="information">
      <formula1>"Sčítaná,Postupná"</formula1>
    </dataValidation>
    <dataValidation sqref="O3:Q3" showDropDown="0" showInputMessage="1" showErrorMessage="0" allowBlank="1" errorStyle="information"/>
  </dataValidations>
  <pageMargins left="0.7" right="0.7" top="0.787401575" bottom="0.7874015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Ortinsky, Stanislav</dc:creator>
  <dcterms:created xsi:type="dcterms:W3CDTF">2014-03-10T06:48:15Z</dcterms:created>
  <dcterms:modified xsi:type="dcterms:W3CDTF">2025-12-13T06:08:51Z</dcterms:modified>
  <cp:lastModifiedBy>Pavel Neškudla</cp:lastModifiedBy>
</cp:coreProperties>
</file>